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株式会社吉住工務店\Dropbox (株式会社吉住工務店)\総務部共有\Ⅰ.経理関係\A.支払関係\100.新請求書用紙\新業者用_2023.10\"/>
    </mc:Choice>
  </mc:AlternateContent>
  <xr:revisionPtr revIDLastSave="0" documentId="13_ncr:1_{A75AB846-F8E1-44F4-87E2-E404FB9FD35D}" xr6:coauthVersionLast="47" xr6:coauthVersionMax="47" xr10:uidLastSave="{00000000-0000-0000-0000-000000000000}"/>
  <bookViews>
    <workbookView xWindow="-120" yWindow="-120" windowWidth="29040" windowHeight="15840" xr2:uid="{2BECA17E-7F16-432A-8CC3-04814343208B}"/>
  </bookViews>
  <sheets>
    <sheet name="請求明細書" sheetId="1" r:id="rId1"/>
    <sheet name="納品書 (契約分)" sheetId="4" r:id="rId2"/>
    <sheet name="納品書 (契約外)" sheetId="3" r:id="rId3"/>
  </sheets>
  <definedNames>
    <definedName name="_xlnm.Print_Area" localSheetId="0">請求明細書!$A$1:$BW$25</definedName>
    <definedName name="_xlnm.Print_Area" localSheetId="2">'納品書 (契約外)'!$A$1:$CB$37</definedName>
    <definedName name="_xlnm.Print_Area" localSheetId="1">'納品書 (契約分)'!$A$1:$CB$34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" i="3" l="1"/>
  <c r="Y1" i="4"/>
  <c r="AU31" i="3"/>
  <c r="BQ31" i="3" s="1"/>
  <c r="BQ35" i="3" s="1"/>
  <c r="AU33" i="3"/>
  <c r="BQ33" i="3"/>
  <c r="BQ29" i="3"/>
  <c r="BQ27" i="3"/>
  <c r="BQ25" i="3"/>
  <c r="BQ23" i="3"/>
  <c r="BO20" i="4"/>
  <c r="AT26" i="4" s="1"/>
  <c r="BO18" i="4"/>
  <c r="BO24" i="4" s="1"/>
  <c r="BO17" i="4"/>
  <c r="BO16" i="4"/>
  <c r="BQ22" i="3"/>
  <c r="BQ21" i="3"/>
  <c r="BQ20" i="3"/>
  <c r="BQ19" i="3"/>
  <c r="BQ18" i="3"/>
  <c r="BQ17" i="3"/>
  <c r="BQ16" i="3"/>
  <c r="BQ15" i="3"/>
  <c r="BQ14" i="3"/>
  <c r="BQ13" i="3"/>
  <c r="BO26" i="4" l="1"/>
  <c r="AU7" i="3"/>
  <c r="H7" i="3" l="1"/>
  <c r="H6" i="3"/>
  <c r="J4" i="3"/>
  <c r="H7" i="4" l="1"/>
  <c r="H6" i="4"/>
  <c r="J4" i="4"/>
  <c r="Y17" i="4"/>
  <c r="AT17" i="4"/>
  <c r="AT16" i="4"/>
  <c r="Y16" i="4"/>
  <c r="AT15" i="4"/>
  <c r="BO15" i="4" s="1"/>
  <c r="Y15" i="4"/>
  <c r="AT14" i="4"/>
  <c r="BO14" i="4" s="1"/>
  <c r="Y14" i="4"/>
  <c r="AT13" i="4"/>
  <c r="BO13" i="4" s="1"/>
  <c r="BO22" i="4" s="1"/>
  <c r="AT28" i="4" s="1"/>
  <c r="BO28" i="4" s="1"/>
  <c r="BO30" i="4" s="1"/>
  <c r="Y13" i="4"/>
  <c r="AC7" i="1"/>
  <c r="AU7" i="4" l="1"/>
  <c r="AU9" i="4"/>
  <c r="AU10" i="4" l="1"/>
  <c r="AU9" i="3"/>
  <c r="AU10" i="3" s="1"/>
</calcChain>
</file>

<file path=xl/sharedStrings.xml><?xml version="1.0" encoding="utf-8"?>
<sst xmlns="http://schemas.openxmlformats.org/spreadsheetml/2006/main" count="195" uniqueCount="125">
  <si>
    <t>西暦</t>
    <rPh sb="0" eb="2">
      <t>セイレキ</t>
    </rPh>
    <phoneticPr fontId="2"/>
  </si>
  <si>
    <t>年</t>
    <rPh sb="0" eb="1">
      <t>ネン</t>
    </rPh>
    <phoneticPr fontId="2"/>
  </si>
  <si>
    <t>登録番号</t>
    <rPh sb="0" eb="2">
      <t>トウロク</t>
    </rPh>
    <rPh sb="2" eb="4">
      <t>バンゴウ</t>
    </rPh>
    <phoneticPr fontId="2"/>
  </si>
  <si>
    <t>TEL</t>
    <phoneticPr fontId="2"/>
  </si>
  <si>
    <t>社　名</t>
    <rPh sb="0" eb="1">
      <t>ヤシロ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</si>
  <si>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</si>
  <si>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T</t>
    <phoneticPr fontId="2"/>
  </si>
  <si>
    <t>代表者名</t>
    <rPh sb="0" eb="3">
      <t>ダイヒョウシャ</t>
    </rPh>
    <rPh sb="3" eb="4">
      <t>メイ</t>
    </rPh>
    <phoneticPr fontId="2"/>
  </si>
  <si>
    <t>メール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</si>
  <si>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</si>
  <si>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金融機関コード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</si>
  <si>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</si>
  <si>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</si>
  <si>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</si>
  <si>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</si>
  <si>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</si>
  <si>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</si>
  <si>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納品書No.</t>
    <rPh sb="0" eb="3">
      <t>ノウヒンショ</t>
    </rPh>
    <phoneticPr fontId="2"/>
  </si>
  <si>
    <t>納品書
No.</t>
    <rPh sb="0" eb="3">
      <t>ノウヒンショ</t>
    </rPh>
    <phoneticPr fontId="2"/>
  </si>
  <si>
    <t>工事名</t>
    <rPh sb="0" eb="3">
      <t>コウジメイ</t>
    </rPh>
    <phoneticPr fontId="2"/>
  </si>
  <si>
    <t>※吉住使用欄</t>
    <rPh sb="1" eb="3">
      <t>ヨシズミ</t>
    </rPh>
    <rPh sb="3" eb="5">
      <t>シヨウ</t>
    </rPh>
    <rPh sb="5" eb="6">
      <t>ラン</t>
    </rPh>
    <phoneticPr fontId="2"/>
  </si>
  <si>
    <t>部門長</t>
    <rPh sb="0" eb="3">
      <t>ブモンチョウ</t>
    </rPh>
    <phoneticPr fontId="2"/>
  </si>
  <si>
    <t>工事担当者</t>
    <rPh sb="0" eb="2">
      <t>コウジ</t>
    </rPh>
    <rPh sb="2" eb="5">
      <t>タントウシャ</t>
    </rPh>
    <phoneticPr fontId="2"/>
  </si>
  <si>
    <t>総　務</t>
    <rPh sb="0" eb="1">
      <t>ソウ</t>
    </rPh>
    <rPh sb="2" eb="3">
      <t>ツトム</t>
    </rPh>
    <phoneticPr fontId="2"/>
  </si>
  <si>
    <t>NO.</t>
    <phoneticPr fontId="2"/>
  </si>
  <si>
    <t>発行日</t>
    <rPh sb="0" eb="3">
      <t>ハッコウビ</t>
    </rPh>
    <phoneticPr fontId="2"/>
  </si>
  <si>
    <t>①工事金額</t>
    <rPh sb="1" eb="3">
      <t>コウジ</t>
    </rPh>
    <rPh sb="3" eb="4">
      <t>キン</t>
    </rPh>
    <rPh sb="4" eb="5">
      <t>ガク</t>
    </rPh>
    <phoneticPr fontId="2"/>
  </si>
  <si>
    <t>②減額</t>
    <rPh sb="1" eb="3">
      <t>ゲンガク</t>
    </rPh>
    <phoneticPr fontId="2"/>
  </si>
  <si>
    <t>（①-②）</t>
    <phoneticPr fontId="2"/>
  </si>
  <si>
    <t>③出来高累計</t>
    <rPh sb="1" eb="4">
      <t>デキダカ</t>
    </rPh>
    <rPh sb="4" eb="6">
      <t>ルイケイ</t>
    </rPh>
    <phoneticPr fontId="2"/>
  </si>
  <si>
    <t>④</t>
    <phoneticPr fontId="2"/>
  </si>
  <si>
    <t>⑤既収金額</t>
    <rPh sb="1" eb="3">
      <t>キシュウ</t>
    </rPh>
    <rPh sb="3" eb="5">
      <t>キンガク</t>
    </rPh>
    <phoneticPr fontId="2"/>
  </si>
  <si>
    <t>⑥請求額</t>
    <rPh sb="1" eb="4">
      <t>セイキュウガク</t>
    </rPh>
    <phoneticPr fontId="2"/>
  </si>
  <si>
    <t>査定金額</t>
    <rPh sb="0" eb="2">
      <t>サテイ</t>
    </rPh>
    <rPh sb="2" eb="4">
      <t>キンガク</t>
    </rPh>
    <phoneticPr fontId="2"/>
  </si>
  <si>
    <t>査定理由</t>
    <rPh sb="0" eb="2">
      <t>サテイ</t>
    </rPh>
    <rPh sb="2" eb="4">
      <t>リユウ</t>
    </rPh>
    <phoneticPr fontId="2"/>
  </si>
  <si>
    <t>総務</t>
    <rPh sb="0" eb="2">
      <t>ソウム</t>
    </rPh>
    <phoneticPr fontId="2"/>
  </si>
  <si>
    <t>値引・率</t>
    <rPh sb="0" eb="2">
      <t>ネビ</t>
    </rPh>
    <rPh sb="3" eb="4">
      <t>リツ</t>
    </rPh>
    <phoneticPr fontId="2"/>
  </si>
  <si>
    <t>□</t>
    <phoneticPr fontId="2"/>
  </si>
  <si>
    <t>請求合計金額（税込）</t>
    <rPh sb="0" eb="2">
      <t>セイキュウ</t>
    </rPh>
    <rPh sb="2" eb="4">
      <t>ゴウケイ</t>
    </rPh>
    <rPh sb="4" eb="6">
      <t>キンガク</t>
    </rPh>
    <rPh sb="7" eb="9">
      <t>ゼイコ</t>
    </rPh>
    <phoneticPr fontId="2"/>
  </si>
  <si>
    <t>非・不課税　対象小計　</t>
    <rPh sb="0" eb="1">
      <t>ヒ</t>
    </rPh>
    <rPh sb="2" eb="5">
      <t>フカゼイ</t>
    </rPh>
    <rPh sb="6" eb="8">
      <t>タイショウ</t>
    </rPh>
    <rPh sb="8" eb="10">
      <t>ショウケイ</t>
    </rPh>
    <phoneticPr fontId="2"/>
  </si>
  <si>
    <t>8％　対象小計　</t>
    <rPh sb="3" eb="5">
      <t>タイショウ</t>
    </rPh>
    <rPh sb="5" eb="7">
      <t>ショウケイ</t>
    </rPh>
    <phoneticPr fontId="2"/>
  </si>
  <si>
    <t>10％　対象小計　</t>
    <rPh sb="4" eb="6">
      <t>タイショウ</t>
    </rPh>
    <rPh sb="6" eb="8">
      <t>ショウケイ</t>
    </rPh>
    <phoneticPr fontId="2"/>
  </si>
  <si>
    <t>非・不課税　対象合計　</t>
    <rPh sb="0" eb="1">
      <t>ヒ</t>
    </rPh>
    <rPh sb="2" eb="5">
      <t>フカゼイ</t>
    </rPh>
    <rPh sb="6" eb="8">
      <t>タイショウ</t>
    </rPh>
    <rPh sb="8" eb="10">
      <t>ゴウケイ</t>
    </rPh>
    <phoneticPr fontId="2"/>
  </si>
  <si>
    <t>8％　対象合計　</t>
    <rPh sb="3" eb="5">
      <t>タイショウ</t>
    </rPh>
    <rPh sb="5" eb="7">
      <t>ゴウケイ</t>
    </rPh>
    <phoneticPr fontId="2"/>
  </si>
  <si>
    <t>10％　対象合計　</t>
    <rPh sb="4" eb="6">
      <t>タイショウ</t>
    </rPh>
    <rPh sb="6" eb="8">
      <t>ゴウケイ</t>
    </rPh>
    <phoneticPr fontId="2"/>
  </si>
  <si>
    <t>税率
区分</t>
    <rPh sb="0" eb="2">
      <t>ゼイリツ</t>
    </rPh>
    <rPh sb="3" eb="5">
      <t>クブン</t>
    </rPh>
    <phoneticPr fontId="2"/>
  </si>
  <si>
    <t>差引業者名</t>
    <rPh sb="0" eb="4">
      <t>サシヒキギョウシャ</t>
    </rPh>
    <rPh sb="4" eb="5">
      <t>メイ</t>
    </rPh>
    <phoneticPr fontId="2"/>
  </si>
  <si>
    <t>相殺内容</t>
    <rPh sb="0" eb="2">
      <t>ソウサイ</t>
    </rPh>
    <rPh sb="2" eb="4">
      <t>ナイヨウ</t>
    </rPh>
    <phoneticPr fontId="2"/>
  </si>
  <si>
    <t>金額（税抜）</t>
    <rPh sb="0" eb="2">
      <t>キンガク</t>
    </rPh>
    <rPh sb="3" eb="5">
      <t>ゼイヌ</t>
    </rPh>
    <phoneticPr fontId="2"/>
  </si>
  <si>
    <t>8％
税額</t>
    <phoneticPr fontId="2"/>
  </si>
  <si>
    <t>10％
税額</t>
    <phoneticPr fontId="2"/>
  </si>
  <si>
    <t>社　名</t>
    <rPh sb="0" eb="1">
      <t>シャ</t>
    </rPh>
    <rPh sb="2" eb="3">
      <t>ナ</t>
    </rPh>
    <phoneticPr fontId="2"/>
  </si>
  <si>
    <t>消費税</t>
    <rPh sb="0" eb="3">
      <t>ショウヒゼイ</t>
    </rPh>
    <phoneticPr fontId="2"/>
  </si>
  <si>
    <t>請求額</t>
    <rPh sb="0" eb="3">
      <t>セイキュウガク</t>
    </rPh>
    <phoneticPr fontId="2"/>
  </si>
  <si>
    <t>合計</t>
    <rPh sb="0" eb="2">
      <t>ゴウケイ</t>
    </rPh>
    <phoneticPr fontId="2"/>
  </si>
  <si>
    <t>工事記入欄</t>
    <rPh sb="0" eb="2">
      <t>コウジ</t>
    </rPh>
    <rPh sb="2" eb="5">
      <t>キニュウラン</t>
    </rPh>
    <phoneticPr fontId="2"/>
  </si>
  <si>
    <t>総務記入欄</t>
    <rPh sb="0" eb="2">
      <t>ソウム</t>
    </rPh>
    <rPh sb="2" eb="5">
      <t>キニュウラン</t>
    </rPh>
    <phoneticPr fontId="2"/>
  </si>
  <si>
    <t>吉住使用欄</t>
    <rPh sb="0" eb="2">
      <t>ヨシズミ</t>
    </rPh>
    <rPh sb="2" eb="5">
      <t>シヨウラン</t>
    </rPh>
    <phoneticPr fontId="2"/>
  </si>
  <si>
    <t>月　日</t>
    <rPh sb="0" eb="1">
      <t>ツキ</t>
    </rPh>
    <rPh sb="2" eb="3">
      <t>ヒ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</si>
  <si>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</si>
  <si>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</si>
  <si>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</si>
  <si>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</si>
  <si>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</si>
  <si>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納品書【契約外】</t>
    <rPh sb="0" eb="3">
      <t>ノウヒンショ</t>
    </rPh>
    <rPh sb="4" eb="6">
      <t>ケイヤク</t>
    </rPh>
    <rPh sb="6" eb="7">
      <t>ガイ</t>
    </rPh>
    <phoneticPr fontId="2"/>
  </si>
  <si>
    <t>請求額</t>
    <rPh sb="0" eb="2">
      <t>セイキュウ</t>
    </rPh>
    <rPh sb="2" eb="3">
      <t>ガク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</si>
  <si>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</si>
  <si>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r>
      <rPr>
        <sz val="18"/>
        <color theme="1"/>
        <rFont val="ＭＳ Ｐ明朝"/>
        <family val="1"/>
        <charset val="128"/>
      </rPr>
      <t>株式会社 吉住工務店</t>
    </r>
    <r>
      <rPr>
        <sz val="20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御中</t>
    </r>
    <rPh sb="0" eb="4">
      <t>カブシキガイシャ</t>
    </rPh>
    <rPh sb="5" eb="7">
      <t>ヨシズミ</t>
    </rPh>
    <rPh sb="7" eb="10">
      <t>コウムテン</t>
    </rPh>
    <rPh sb="11" eb="13">
      <t>オンチュウ</t>
    </rPh>
    <phoneticPr fontId="2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</si>
  <si>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2"/>
  </si>
  <si>
    <t>契-</t>
    <rPh sb="0" eb="1">
      <t>チギリ</t>
    </rPh>
    <phoneticPr fontId="2"/>
  </si>
  <si>
    <t>外-</t>
    <rPh sb="0" eb="1">
      <t>ソト</t>
    </rPh>
    <phoneticPr fontId="2"/>
  </si>
  <si>
    <t>請求額（税込）</t>
    <rPh sb="0" eb="3">
      <t>セイキュウガク</t>
    </rPh>
    <rPh sb="4" eb="6">
      <t>ゼイコ</t>
    </rPh>
    <phoneticPr fontId="2"/>
  </si>
  <si>
    <t>吉住工務店
工事担当者</t>
    <rPh sb="0" eb="5">
      <t>ヨシズミコウムテン</t>
    </rPh>
    <rPh sb="6" eb="8">
      <t>コウジ</t>
    </rPh>
    <rPh sb="8" eb="11">
      <t>タントウシャ</t>
    </rPh>
    <phoneticPr fontId="2"/>
  </si>
  <si>
    <t>10％　対象合計　</t>
    <phoneticPr fontId="2"/>
  </si>
  <si>
    <t>納品書【契約分】</t>
    <rPh sb="0" eb="3">
      <t>ノウヒンショ</t>
    </rPh>
    <rPh sb="4" eb="6">
      <t>ケイヤク</t>
    </rPh>
    <rPh sb="6" eb="7">
      <t>ブン</t>
    </rPh>
    <phoneticPr fontId="2"/>
  </si>
  <si>
    <t>工事番号</t>
    <rPh sb="0" eb="2">
      <t>コウジ</t>
    </rPh>
    <rPh sb="2" eb="4">
      <t>バンゴウ</t>
    </rPh>
    <phoneticPr fontId="2"/>
  </si>
  <si>
    <t>〒</t>
    <phoneticPr fontId="2"/>
  </si>
  <si>
    <t>合　計</t>
    <rPh sb="0" eb="1">
      <t>ゴウ</t>
    </rPh>
    <rPh sb="2" eb="3">
      <t>ケイ</t>
    </rPh>
    <phoneticPr fontId="2"/>
  </si>
  <si>
    <t>田中　太郎</t>
    <rPh sb="0" eb="2">
      <t>タナカ</t>
    </rPh>
    <rPh sb="3" eb="5">
      <t>タロウ</t>
    </rPh>
    <phoneticPr fontId="2"/>
  </si>
  <si>
    <t>669-0000</t>
    <phoneticPr fontId="2"/>
  </si>
  <si>
    <t>兵庫県丹波市春日町○○1234</t>
    <rPh sb="0" eb="3">
      <t>ヒョウゴケン</t>
    </rPh>
    <rPh sb="3" eb="6">
      <t>タンバシ</t>
    </rPh>
    <rPh sb="6" eb="9">
      <t>カスガチョウ</t>
    </rPh>
    <phoneticPr fontId="2"/>
  </si>
  <si>
    <t>0795-74-0000</t>
    <phoneticPr fontId="2"/>
  </si>
  <si>
    <t>test@yahoo.co.jp</t>
    <phoneticPr fontId="2"/>
  </si>
  <si>
    <t>中兵庫信用金庫</t>
    <rPh sb="0" eb="3">
      <t>ナカヒョウゴ</t>
    </rPh>
    <rPh sb="3" eb="7">
      <t>シンヨウキンコ</t>
    </rPh>
    <phoneticPr fontId="2"/>
  </si>
  <si>
    <t>1695</t>
    <phoneticPr fontId="2"/>
  </si>
  <si>
    <t>春日</t>
    <rPh sb="0" eb="2">
      <t>カスガ</t>
    </rPh>
    <phoneticPr fontId="2"/>
  </si>
  <si>
    <t>005</t>
    <phoneticPr fontId="2"/>
  </si>
  <si>
    <t>当座</t>
  </si>
  <si>
    <t>0123456</t>
    <phoneticPr fontId="2"/>
  </si>
  <si>
    <t>㈱テスト工務店</t>
    <rPh sb="4" eb="7">
      <t>コウムテン</t>
    </rPh>
    <phoneticPr fontId="2"/>
  </si>
  <si>
    <t>ｶ)ﾃｽﾄｺｳﾑﾃﾝ</t>
    <phoneticPr fontId="2"/>
  </si>
  <si>
    <t>○△様邸新築工事</t>
    <rPh sb="2" eb="3">
      <t>サマ</t>
    </rPh>
    <rPh sb="3" eb="4">
      <t>テイ</t>
    </rPh>
    <rPh sb="4" eb="6">
      <t>シンチク</t>
    </rPh>
    <rPh sb="6" eb="8">
      <t>コウジ</t>
    </rPh>
    <phoneticPr fontId="2"/>
  </si>
  <si>
    <t>23500-01</t>
    <phoneticPr fontId="2"/>
  </si>
  <si>
    <t>荻野</t>
    <rPh sb="0" eb="2">
      <t>オギノ</t>
    </rPh>
    <phoneticPr fontId="2"/>
  </si>
  <si>
    <t>③×90％
③×100％</t>
    <phoneticPr fontId="2"/>
  </si>
  <si>
    <t>○△様邸新築工事</t>
    <phoneticPr fontId="2"/>
  </si>
  <si>
    <t>材料費</t>
    <rPh sb="0" eb="3">
      <t>ザイリョウヒ</t>
    </rPh>
    <phoneticPr fontId="2"/>
  </si>
  <si>
    <t>式</t>
    <rPh sb="0" eb="1">
      <t>シキ</t>
    </rPh>
    <phoneticPr fontId="2"/>
  </si>
  <si>
    <t>工事費</t>
    <rPh sb="0" eb="3">
      <t>コウジヒ</t>
    </rPh>
    <phoneticPr fontId="2"/>
  </si>
  <si>
    <t>本</t>
    <rPh sb="0" eb="1">
      <t>ホン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</si>
  <si>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</si>
  <si>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</si>
  <si>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</si>
  <si>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科目</t>
    <rPh sb="0" eb="2">
      <t>カモク</t>
    </rPh>
    <phoneticPr fontId="2"/>
  </si>
  <si>
    <t>外 ・ 材</t>
    <rPh sb="0" eb="1">
      <t>ガイ</t>
    </rPh>
    <rPh sb="4" eb="5">
      <t>ザイ</t>
    </rPh>
    <phoneticPr fontId="2"/>
  </si>
  <si>
    <t>総務記入欄</t>
    <rPh sb="0" eb="2">
      <t>ソウム</t>
    </rPh>
    <rPh sb="2" eb="4">
      <t>キニュウ</t>
    </rPh>
    <rPh sb="4" eb="5">
      <t>ラン</t>
    </rPh>
    <phoneticPr fontId="2"/>
  </si>
  <si>
    <t>工事番号</t>
    <rPh sb="0" eb="4">
      <t>コウジバンゴウ</t>
    </rPh>
    <phoneticPr fontId="2"/>
  </si>
  <si>
    <t>【支払いについて】</t>
    <rPh sb="1" eb="3">
      <t>シハラ</t>
    </rPh>
    <phoneticPr fontId="2"/>
  </si>
  <si>
    <t>外注・材料</t>
    <rPh sb="0" eb="2">
      <t>ガイチュウ</t>
    </rPh>
    <rPh sb="3" eb="5">
      <t>ザイリョウ</t>
    </rPh>
    <phoneticPr fontId="2"/>
  </si>
  <si>
    <t>労務</t>
    <rPh sb="0" eb="2">
      <t>ロウム</t>
    </rPh>
    <phoneticPr fontId="2"/>
  </si>
  <si>
    <t>（例）外注</t>
    <rPh sb="1" eb="2">
      <t>レイ</t>
    </rPh>
    <rPh sb="3" eb="5">
      <t>ガイチュウ</t>
    </rPh>
    <phoneticPr fontId="2"/>
  </si>
  <si>
    <t>締め日</t>
    <rPh sb="0" eb="1">
      <t>シ</t>
    </rPh>
    <rPh sb="2" eb="3">
      <t>ビ</t>
    </rPh>
    <phoneticPr fontId="2"/>
  </si>
  <si>
    <t>月末</t>
    <rPh sb="0" eb="2">
      <t>ゲツマツ</t>
    </rPh>
    <phoneticPr fontId="2"/>
  </si>
  <si>
    <t>20日</t>
    <rPh sb="2" eb="3">
      <t>ニチ</t>
    </rPh>
    <phoneticPr fontId="2"/>
  </si>
  <si>
    <t>必着日</t>
    <rPh sb="0" eb="3">
      <t>ヒッチャクビ</t>
    </rPh>
    <phoneticPr fontId="2"/>
  </si>
  <si>
    <t>翌月20日</t>
    <rPh sb="0" eb="2">
      <t>ヨクゲツ</t>
    </rPh>
    <rPh sb="4" eb="5">
      <t>ニチ</t>
    </rPh>
    <phoneticPr fontId="2"/>
  </si>
  <si>
    <t>25日</t>
    <rPh sb="2" eb="3">
      <t>ニチ</t>
    </rPh>
    <phoneticPr fontId="2"/>
  </si>
  <si>
    <t>支払日</t>
    <rPh sb="0" eb="3">
      <t>シハライビ</t>
    </rPh>
    <phoneticPr fontId="2"/>
  </si>
  <si>
    <t>翌々月10日</t>
    <rPh sb="0" eb="3">
      <t>ヨクヨクゲツ</t>
    </rPh>
    <rPh sb="5" eb="6">
      <t>ニチ</t>
    </rPh>
    <phoneticPr fontId="2"/>
  </si>
  <si>
    <t>翌月10日</t>
    <rPh sb="0" eb="2">
      <t>ヨクゲツ</t>
    </rPh>
    <rPh sb="4" eb="5">
      <t>ニチ</t>
    </rPh>
    <phoneticPr fontId="2"/>
  </si>
  <si>
    <t>締め日：</t>
    <rPh sb="0" eb="1">
      <t>シ</t>
    </rPh>
    <rPh sb="2" eb="3">
      <t>ビ</t>
    </rPh>
    <phoneticPr fontId="2"/>
  </si>
  <si>
    <t>月</t>
    <rPh sb="0" eb="1">
      <t>ガツ</t>
    </rPh>
    <phoneticPr fontId="2"/>
  </si>
  <si>
    <t>日締切分</t>
    <rPh sb="0" eb="1">
      <t>ニチ</t>
    </rPh>
    <phoneticPr fontId="2"/>
  </si>
  <si>
    <t>契1</t>
    <rPh sb="0" eb="1">
      <t>チギリ</t>
    </rPh>
    <phoneticPr fontId="2"/>
  </si>
  <si>
    <t>外1</t>
    <rPh sb="0" eb="1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</si>
</sst>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);[Red]\(0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4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1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 shrinkToFit="1"/>
      <protection locked="0"/>
    </xf>
    <xf numFmtId="38" fontId="1" fillId="0" borderId="0" xfId="1" applyFont="1" applyBorder="1" applyAlignment="1" applyProtection="1">
      <alignment vertical="center"/>
      <protection locked="0"/>
    </xf>
    <xf numFmtId="9" fontId="8" fillId="0" borderId="0" xfId="2" applyFont="1" applyBorder="1" applyAlignment="1" applyProtection="1">
      <alignment horizontal="center" vertical="center" shrinkToFit="1"/>
      <protection locked="0"/>
    </xf>
    <xf numFmtId="38" fontId="1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" fillId="0" borderId="0" xfId="0" applyFont="1">
      <alignment vertical="center"/>
    </xf>
    <xf numFmtId="0" fontId="22" fillId="0" borderId="2" xfId="0" applyFont="1" applyBorder="1">
      <alignment vertical="center"/>
    </xf>
    <xf numFmtId="0" fontId="22" fillId="0" borderId="0" xfId="0" applyFont="1">
      <alignment vertical="center"/>
    </xf>
    <xf numFmtId="0" fontId="9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38" fontId="17" fillId="0" borderId="0" xfId="1" applyFont="1" applyBorder="1" applyAlignment="1" applyProtection="1">
      <alignment horizontal="center" vertical="center"/>
      <protection locked="0"/>
    </xf>
    <xf numFmtId="38" fontId="1" fillId="0" borderId="16" xfId="1" applyFont="1" applyBorder="1" applyAlignment="1" applyProtection="1">
      <alignment vertical="center"/>
      <protection locked="0"/>
    </xf>
    <xf numFmtId="0" fontId="28" fillId="0" borderId="0" xfId="0" applyFont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12" fillId="0" borderId="53" xfId="0" applyFont="1" applyBorder="1">
      <alignment vertical="center"/>
    </xf>
    <xf numFmtId="0" fontId="22" fillId="0" borderId="0" xfId="0" applyFont="1" applyProtection="1">
      <alignment vertical="center"/>
      <protection locked="0"/>
    </xf>
    <xf numFmtId="0" fontId="1" fillId="0" borderId="16" xfId="0" applyFont="1" applyBorder="1">
      <alignment vertical="center"/>
    </xf>
    <xf numFmtId="0" fontId="1" fillId="0" borderId="64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30" fillId="0" borderId="0" xfId="0" applyFont="1" applyProtection="1">
      <alignment vertical="center"/>
      <protection locked="0"/>
    </xf>
    <xf numFmtId="0" fontId="25" fillId="0" borderId="67" xfId="0" applyFont="1" applyBorder="1" applyProtection="1">
      <alignment vertical="center"/>
      <protection locked="0"/>
    </xf>
    <xf numFmtId="0" fontId="25" fillId="0" borderId="67" xfId="0" applyFont="1" applyBorder="1" applyAlignment="1" applyProtection="1">
      <alignment horizontal="center" vertical="center"/>
      <protection locked="0"/>
    </xf>
    <xf numFmtId="56" fontId="25" fillId="0" borderId="67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 wrapText="1"/>
      <protection locked="0"/>
    </xf>
    <xf numFmtId="0" fontId="20" fillId="2" borderId="37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38" fontId="27" fillId="0" borderId="18" xfId="1" applyFont="1" applyBorder="1" applyAlignment="1" applyProtection="1">
      <alignment horizontal="center" vertical="center"/>
    </xf>
    <xf numFmtId="38" fontId="27" fillId="0" borderId="16" xfId="1" applyFont="1" applyBorder="1" applyAlignment="1" applyProtection="1">
      <alignment horizontal="center" vertical="center"/>
    </xf>
    <xf numFmtId="38" fontId="27" fillId="0" borderId="19" xfId="1" applyFont="1" applyBorder="1" applyAlignment="1" applyProtection="1">
      <alignment horizontal="center" vertical="center"/>
    </xf>
    <xf numFmtId="38" fontId="27" fillId="0" borderId="22" xfId="1" applyFont="1" applyBorder="1" applyAlignment="1" applyProtection="1">
      <alignment horizontal="center" vertical="center"/>
    </xf>
    <xf numFmtId="38" fontId="27" fillId="0" borderId="23" xfId="1" applyFont="1" applyBorder="1" applyAlignment="1" applyProtection="1">
      <alignment horizontal="center" vertical="center"/>
    </xf>
    <xf numFmtId="38" fontId="27" fillId="0" borderId="24" xfId="1" applyFont="1" applyBorder="1" applyAlignment="1" applyProtection="1">
      <alignment horizontal="center" vertical="center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24" fillId="0" borderId="22" xfId="3" applyBorder="1" applyAlignment="1" applyProtection="1">
      <alignment horizontal="left" vertical="center" shrinkToFit="1"/>
      <protection locked="0"/>
    </xf>
    <xf numFmtId="0" fontId="1" fillId="0" borderId="23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177" fontId="6" fillId="0" borderId="16" xfId="0" applyNumberFormat="1" applyFont="1" applyBorder="1" applyAlignment="1" applyProtection="1">
      <alignment horizontal="left" vertical="center" shrinkToFit="1"/>
      <protection locked="0"/>
    </xf>
    <xf numFmtId="177" fontId="6" fillId="0" borderId="19" xfId="0" applyNumberFormat="1" applyFont="1" applyBorder="1" applyAlignment="1" applyProtection="1">
      <alignment horizontal="left" vertical="center" shrinkToFit="1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center" shrinkToFit="1"/>
      <protection locked="0"/>
    </xf>
    <xf numFmtId="0" fontId="1" fillId="0" borderId="31" xfId="0" applyFont="1" applyBorder="1" applyProtection="1">
      <alignment vertical="center"/>
      <protection locked="0"/>
    </xf>
    <xf numFmtId="0" fontId="1" fillId="0" borderId="32" xfId="0" applyFont="1" applyBorder="1" applyProtection="1">
      <alignment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 shrinkToFit="1"/>
      <protection locked="0"/>
    </xf>
    <xf numFmtId="38" fontId="1" fillId="0" borderId="17" xfId="1" applyFont="1" applyBorder="1" applyAlignment="1" applyProtection="1">
      <alignment vertical="center"/>
      <protection locked="0"/>
    </xf>
    <xf numFmtId="38" fontId="1" fillId="0" borderId="29" xfId="1" applyFont="1" applyBorder="1" applyAlignment="1" applyProtection="1">
      <alignment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vertical="center" shrinkToFit="1"/>
      <protection locked="0"/>
    </xf>
    <xf numFmtId="38" fontId="1" fillId="0" borderId="34" xfId="1" applyFont="1" applyBorder="1" applyAlignment="1" applyProtection="1">
      <alignment vertical="center"/>
      <protection locked="0"/>
    </xf>
    <xf numFmtId="38" fontId="1" fillId="0" borderId="35" xfId="1" applyFont="1" applyBorder="1" applyAlignment="1" applyProtection="1">
      <alignment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vertical="center"/>
      <protection locked="0"/>
    </xf>
    <xf numFmtId="38" fontId="1" fillId="0" borderId="25" xfId="1" applyFont="1" applyBorder="1" applyAlignment="1" applyProtection="1">
      <alignment vertical="center"/>
      <protection locked="0"/>
    </xf>
    <xf numFmtId="0" fontId="1" fillId="0" borderId="40" xfId="0" applyFont="1" applyBorder="1" applyProtection="1">
      <alignment vertical="center"/>
      <protection locked="0"/>
    </xf>
    <xf numFmtId="9" fontId="8" fillId="0" borderId="17" xfId="2" applyFont="1" applyBorder="1" applyAlignment="1" applyProtection="1">
      <alignment horizontal="center" vertical="center" shrinkToFit="1"/>
      <protection locked="0"/>
    </xf>
    <xf numFmtId="9" fontId="8" fillId="0" borderId="25" xfId="2" applyFont="1" applyBorder="1" applyAlignment="1" applyProtection="1">
      <alignment horizontal="center" vertical="center" shrinkToFit="1"/>
      <protection locked="0"/>
    </xf>
    <xf numFmtId="38" fontId="1" fillId="0" borderId="27" xfId="1" applyFont="1" applyBorder="1" applyAlignment="1" applyProtection="1">
      <alignment vertical="center"/>
    </xf>
    <xf numFmtId="38" fontId="1" fillId="0" borderId="17" xfId="1" applyFont="1" applyBorder="1" applyAlignment="1" applyProtection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right" vertical="center"/>
      <protection locked="0"/>
    </xf>
    <xf numFmtId="176" fontId="1" fillId="0" borderId="17" xfId="0" applyNumberFormat="1" applyFont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 vertical="center"/>
    </xf>
    <xf numFmtId="38" fontId="1" fillId="0" borderId="17" xfId="1" applyFont="1" applyBorder="1" applyAlignment="1" applyProtection="1">
      <alignment horizontal="right" vertical="center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38" fontId="1" fillId="0" borderId="17" xfId="1" applyFont="1" applyBorder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9" fontId="8" fillId="0" borderId="17" xfId="0" applyNumberFormat="1" applyFont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 textRotation="255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>
      <alignment vertical="center" shrinkToFit="1"/>
    </xf>
    <xf numFmtId="0" fontId="12" fillId="2" borderId="17" xfId="0" applyFont="1" applyFill="1" applyBorder="1" applyAlignment="1">
      <alignment vertical="center" shrinkToFit="1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8" fontId="18" fillId="0" borderId="17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16" fillId="1" borderId="5" xfId="0" applyFont="1" applyFill="1" applyBorder="1" applyAlignment="1">
      <alignment horizont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0" xfId="0" applyFont="1">
      <alignment vertical="center"/>
    </xf>
    <xf numFmtId="0" fontId="1" fillId="0" borderId="21" xfId="0" applyFont="1" applyBorder="1">
      <alignment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6" xfId="0" applyNumberFormat="1" applyFont="1" applyBorder="1" applyAlignment="1">
      <alignment horizontal="left" vertical="center"/>
    </xf>
    <xf numFmtId="177" fontId="1" fillId="0" borderId="19" xfId="0" applyNumberFormat="1" applyFont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7" fontId="1" fillId="0" borderId="21" xfId="0" applyNumberFormat="1" applyFont="1" applyBorder="1" applyAlignment="1">
      <alignment horizontal="left" vertical="center"/>
    </xf>
    <xf numFmtId="40" fontId="1" fillId="0" borderId="17" xfId="1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38" fontId="18" fillId="0" borderId="18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6" fillId="1" borderId="5" xfId="0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38" fontId="18" fillId="0" borderId="25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9" fontId="1" fillId="0" borderId="17" xfId="2" applyFont="1" applyBorder="1" applyAlignment="1" applyProtection="1">
      <alignment horizontal="center" vertical="center"/>
      <protection locked="0"/>
    </xf>
    <xf numFmtId="0" fontId="22" fillId="3" borderId="17" xfId="0" applyFont="1" applyFill="1" applyBorder="1" applyAlignment="1" applyProtection="1">
      <alignment horizontal="center" vertical="center" wrapText="1"/>
      <protection locked="0"/>
    </xf>
    <xf numFmtId="0" fontId="25" fillId="3" borderId="17" xfId="0" applyFont="1" applyFill="1" applyBorder="1" applyAlignment="1" applyProtection="1">
      <alignment horizontal="right" vertical="center"/>
      <protection locked="0"/>
    </xf>
    <xf numFmtId="0" fontId="12" fillId="2" borderId="49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60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" fillId="0" borderId="55" xfId="0" applyFont="1" applyBorder="1" applyAlignment="1" applyProtection="1">
      <alignment horizontal="center" vertical="center"/>
      <protection locked="0"/>
    </xf>
    <xf numFmtId="38" fontId="1" fillId="0" borderId="17" xfId="1" applyFont="1" applyBorder="1" applyAlignment="1" applyProtection="1">
      <alignment horizontal="center" vertical="center"/>
      <protection locked="0"/>
    </xf>
    <xf numFmtId="9" fontId="1" fillId="0" borderId="17" xfId="2" applyFont="1" applyBorder="1" applyAlignment="1" applyProtection="1">
      <alignment vertical="center"/>
      <protection locked="0"/>
    </xf>
    <xf numFmtId="0" fontId="12" fillId="0" borderId="5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84717</xdr:colOff>
      <xdr:row>6</xdr:row>
      <xdr:rowOff>23367</xdr:rowOff>
    </xdr:from>
    <xdr:to>
      <xdr:col>26</xdr:col>
      <xdr:colOff>26207</xdr:colOff>
      <xdr:row>8</xdr:row>
      <xdr:rowOff>20052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C5D00409-0972-0F4A-3BB8-7F145CAAD0EA}"/>
            </a:ext>
          </a:extLst>
        </xdr:cNvPr>
        <xdr:cNvGrpSpPr/>
      </xdr:nvGrpSpPr>
      <xdr:grpSpPr>
        <a:xfrm>
          <a:off x="2932692" y="1394967"/>
          <a:ext cx="312965" cy="434835"/>
          <a:chOff x="9002485" y="1170213"/>
          <a:chExt cx="317047" cy="458388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A695DCD5-4FD6-51CD-869C-B1DAAD037B42}"/>
              </a:ext>
            </a:extLst>
          </xdr:cNvPr>
          <xdr:cNvSpPr txBox="1"/>
        </xdr:nvSpPr>
        <xdr:spPr>
          <a:xfrm>
            <a:off x="9002485" y="1170213"/>
            <a:ext cx="317047" cy="458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solidFill>
                  <a:schemeClr val="bg1">
                    <a:lumMod val="5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印</a:t>
            </a:r>
          </a:p>
        </xdr:txBody>
      </xdr:sp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2688CEE-6C76-1D6E-B9AD-1605248E7BCB}"/>
              </a:ext>
            </a:extLst>
          </xdr:cNvPr>
          <xdr:cNvSpPr/>
        </xdr:nvSpPr>
        <xdr:spPr>
          <a:xfrm>
            <a:off x="9057395" y="1185755"/>
            <a:ext cx="172566" cy="180428"/>
          </a:xfrm>
          <a:prstGeom prst="ellipse">
            <a:avLst/>
          </a:prstGeom>
          <a:noFill/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9525</xdr:colOff>
      <xdr:row>14</xdr:row>
      <xdr:rowOff>9525</xdr:rowOff>
    </xdr:from>
    <xdr:to>
      <xdr:col>73</xdr:col>
      <xdr:colOff>104775</xdr:colOff>
      <xdr:row>24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AA4A638-C61F-48DB-9F2C-E396A6A679A2}"/>
            </a:ext>
          </a:extLst>
        </xdr:cNvPr>
        <xdr:cNvSpPr/>
      </xdr:nvSpPr>
      <xdr:spPr>
        <a:xfrm>
          <a:off x="9525" y="3286125"/>
          <a:ext cx="9134475" cy="2286000"/>
        </a:xfrm>
        <a:prstGeom prst="roundRect">
          <a:avLst>
            <a:gd name="adj" fmla="val 3222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85724</xdr:colOff>
      <xdr:row>10</xdr:row>
      <xdr:rowOff>28575</xdr:rowOff>
    </xdr:from>
    <xdr:to>
      <xdr:col>47</xdr:col>
      <xdr:colOff>85725</xdr:colOff>
      <xdr:row>11</xdr:row>
      <xdr:rowOff>152400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B8640404-7C95-4AD4-9EBF-F9E5986D965E}"/>
            </a:ext>
          </a:extLst>
        </xdr:cNvPr>
        <xdr:cNvSpPr/>
      </xdr:nvSpPr>
      <xdr:spPr>
        <a:xfrm>
          <a:off x="2809874" y="2276475"/>
          <a:ext cx="3095626" cy="342900"/>
        </a:xfrm>
        <a:prstGeom prst="borderCallout1">
          <a:avLst>
            <a:gd name="adj1" fmla="val 99249"/>
            <a:gd name="adj2" fmla="val 22721"/>
            <a:gd name="adj3" fmla="val 289015"/>
            <a:gd name="adj4" fmla="val 32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納品書の内容をここに入力してください</a:t>
          </a:r>
        </a:p>
      </xdr:txBody>
    </xdr:sp>
    <xdr:clientData/>
  </xdr:twoCellAnchor>
  <xdr:twoCellAnchor>
    <xdr:from>
      <xdr:col>27</xdr:col>
      <xdr:colOff>76201</xdr:colOff>
      <xdr:row>4</xdr:row>
      <xdr:rowOff>171450</xdr:rowOff>
    </xdr:from>
    <xdr:to>
      <xdr:col>45</xdr:col>
      <xdr:colOff>47625</xdr:colOff>
      <xdr:row>8</xdr:row>
      <xdr:rowOff>47625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E925350-2E60-6032-C510-317207BC111F}"/>
            </a:ext>
          </a:extLst>
        </xdr:cNvPr>
        <xdr:cNvSpPr/>
      </xdr:nvSpPr>
      <xdr:spPr>
        <a:xfrm>
          <a:off x="3419476" y="1085850"/>
          <a:ext cx="2200274" cy="771525"/>
        </a:xfrm>
        <a:prstGeom prst="roundRect">
          <a:avLst>
            <a:gd name="adj" fmla="val 3222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95249</xdr:colOff>
      <xdr:row>3</xdr:row>
      <xdr:rowOff>38100</xdr:rowOff>
    </xdr:from>
    <xdr:to>
      <xdr:col>58</xdr:col>
      <xdr:colOff>114300</xdr:colOff>
      <xdr:row>4</xdr:row>
      <xdr:rowOff>180975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76F44BA3-3EBD-49C6-B0DB-7AB58146EAEF}"/>
            </a:ext>
          </a:extLst>
        </xdr:cNvPr>
        <xdr:cNvSpPr/>
      </xdr:nvSpPr>
      <xdr:spPr>
        <a:xfrm>
          <a:off x="5791199" y="752475"/>
          <a:ext cx="1504951" cy="342900"/>
        </a:xfrm>
        <a:prstGeom prst="borderCallout1">
          <a:avLst>
            <a:gd name="adj1" fmla="val 40916"/>
            <a:gd name="adj2" fmla="val 461"/>
            <a:gd name="adj3" fmla="val 97349"/>
            <a:gd name="adj4" fmla="val -1906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自動で計算されます。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9525</xdr:colOff>
      <xdr:row>0</xdr:row>
      <xdr:rowOff>47625</xdr:rowOff>
    </xdr:from>
    <xdr:to>
      <xdr:col>79</xdr:col>
      <xdr:colOff>9525</xdr:colOff>
      <xdr:row>1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B439FE3-C076-1910-C493-B00B5556AC2C}"/>
            </a:ext>
          </a:extLst>
        </xdr:cNvPr>
        <xdr:cNvSpPr/>
      </xdr:nvSpPr>
      <xdr:spPr>
        <a:xfrm>
          <a:off x="9544050" y="47625"/>
          <a:ext cx="247650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104774</xdr:colOff>
      <xdr:row>0</xdr:row>
      <xdr:rowOff>133350</xdr:rowOff>
    </xdr:from>
    <xdr:to>
      <xdr:col>114</xdr:col>
      <xdr:colOff>104775</xdr:colOff>
      <xdr:row>6</xdr:row>
      <xdr:rowOff>38100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96314938-5964-5421-A8CA-5CF0D256205B}"/>
            </a:ext>
          </a:extLst>
        </xdr:cNvPr>
        <xdr:cNvSpPr/>
      </xdr:nvSpPr>
      <xdr:spPr>
        <a:xfrm>
          <a:off x="10382249" y="133350"/>
          <a:ext cx="3838576" cy="895350"/>
        </a:xfrm>
        <a:prstGeom prst="borderCallout1">
          <a:avLst>
            <a:gd name="adj1" fmla="val 29155"/>
            <a:gd name="adj2" fmla="val -154"/>
            <a:gd name="adj3" fmla="val 8046"/>
            <a:gd name="adj4" fmla="val -15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請求書ごとに番号を振ってください。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請求明細書の「納品</a:t>
          </a:r>
          <a:r>
            <a:rPr kumimoji="1" lang="en-US" altLang="ja-JP" sz="1200" b="1">
              <a:solidFill>
                <a:srgbClr val="FF0000"/>
              </a:solidFill>
            </a:rPr>
            <a:t>No.</a:t>
          </a:r>
          <a:r>
            <a:rPr kumimoji="1" lang="ja-JP" altLang="en-US" sz="1200" b="1">
              <a:solidFill>
                <a:srgbClr val="FF0000"/>
              </a:solidFill>
            </a:rPr>
            <a:t>」に記載する箇所となります。</a:t>
          </a:r>
        </a:p>
      </xdr:txBody>
    </xdr:sp>
    <xdr:clientData/>
  </xdr:twoCellAnchor>
  <xdr:twoCellAnchor>
    <xdr:from>
      <xdr:col>81</xdr:col>
      <xdr:colOff>0</xdr:colOff>
      <xdr:row>11</xdr:row>
      <xdr:rowOff>9525</xdr:rowOff>
    </xdr:from>
    <xdr:to>
      <xdr:col>106</xdr:col>
      <xdr:colOff>28575</xdr:colOff>
      <xdr:row>12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076464E-723E-9A0D-AE4E-038E4FF9C2F9}"/>
            </a:ext>
          </a:extLst>
        </xdr:cNvPr>
        <xdr:cNvSpPr txBox="1"/>
      </xdr:nvSpPr>
      <xdr:spPr>
        <a:xfrm>
          <a:off x="10029825" y="2219325"/>
          <a:ext cx="3124200" cy="39052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200" b="1">
              <a:solidFill>
                <a:srgbClr val="FF0000"/>
              </a:solidFill>
              <a:latin typeface="+mn-lt"/>
              <a:ea typeface="+mn-ea"/>
              <a:cs typeface="+mn-cs"/>
            </a:rPr>
            <a:t>黄色のセルについては自動で計算されます。</a:t>
          </a:r>
        </a:p>
      </xdr:txBody>
    </xdr:sp>
    <xdr:clientData/>
  </xdr:twoCellAnchor>
  <xdr:twoCellAnchor>
    <xdr:from>
      <xdr:col>42</xdr:col>
      <xdr:colOff>0</xdr:colOff>
      <xdr:row>11</xdr:row>
      <xdr:rowOff>304799</xdr:rowOff>
    </xdr:from>
    <xdr:to>
      <xdr:col>44</xdr:col>
      <xdr:colOff>114300</xdr:colOff>
      <xdr:row>15</xdr:row>
      <xdr:rowOff>38099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0E20A64-5CDD-4787-B71B-BE2C0EF22C25}"/>
            </a:ext>
          </a:extLst>
        </xdr:cNvPr>
        <xdr:cNvSpPr/>
      </xdr:nvSpPr>
      <xdr:spPr>
        <a:xfrm>
          <a:off x="5200650" y="2514599"/>
          <a:ext cx="361950" cy="9429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47625</xdr:colOff>
      <xdr:row>15</xdr:row>
      <xdr:rowOff>133350</xdr:rowOff>
    </xdr:from>
    <xdr:to>
      <xdr:col>42</xdr:col>
      <xdr:colOff>0</xdr:colOff>
      <xdr:row>16</xdr:row>
      <xdr:rowOff>171450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8F98837C-FCA7-4606-9EDA-4DFEA38D3D2C}"/>
            </a:ext>
          </a:extLst>
        </xdr:cNvPr>
        <xdr:cNvSpPr/>
      </xdr:nvSpPr>
      <xdr:spPr>
        <a:xfrm>
          <a:off x="2771775" y="3552825"/>
          <a:ext cx="2428875" cy="333375"/>
        </a:xfrm>
        <a:prstGeom prst="borderCallout1">
          <a:avLst>
            <a:gd name="adj1" fmla="val 49884"/>
            <a:gd name="adj2" fmla="val 100373"/>
            <a:gd name="adj3" fmla="val -31619"/>
            <a:gd name="adj4" fmla="val 10661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90%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en-US" altLang="ja-JP" sz="1200" b="1" baseline="0">
              <a:solidFill>
                <a:srgbClr val="FF0000"/>
              </a:solidFill>
            </a:rPr>
            <a:t>or 100% </a:t>
          </a:r>
          <a:r>
            <a:rPr kumimoji="1" lang="ja-JP" altLang="en-US" sz="1200" b="1" baseline="0">
              <a:solidFill>
                <a:srgbClr val="FF0000"/>
              </a:solidFill>
            </a:rPr>
            <a:t>選択してください。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63</xdr:col>
      <xdr:colOff>9525</xdr:colOff>
      <xdr:row>12</xdr:row>
      <xdr:rowOff>0</xdr:rowOff>
    </xdr:from>
    <xdr:to>
      <xdr:col>66</xdr:col>
      <xdr:colOff>0</xdr:colOff>
      <xdr:row>15</xdr:row>
      <xdr:rowOff>19051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2044E204-12E4-5A45-9D9B-1F24EE2AF7AA}"/>
            </a:ext>
          </a:extLst>
        </xdr:cNvPr>
        <xdr:cNvSpPr/>
      </xdr:nvSpPr>
      <xdr:spPr>
        <a:xfrm>
          <a:off x="7810500" y="2533650"/>
          <a:ext cx="361950" cy="90487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123824</xdr:colOff>
      <xdr:row>15</xdr:row>
      <xdr:rowOff>257175</xdr:rowOff>
    </xdr:from>
    <xdr:to>
      <xdr:col>68</xdr:col>
      <xdr:colOff>85725</xdr:colOff>
      <xdr:row>16</xdr:row>
      <xdr:rowOff>247650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132D8B40-DD51-E29D-F80E-87260A67F408}"/>
            </a:ext>
          </a:extLst>
        </xdr:cNvPr>
        <xdr:cNvSpPr/>
      </xdr:nvSpPr>
      <xdr:spPr>
        <a:xfrm>
          <a:off x="6438899" y="3676650"/>
          <a:ext cx="2066926" cy="285750"/>
        </a:xfrm>
        <a:prstGeom prst="borderCallout1">
          <a:avLst>
            <a:gd name="adj1" fmla="val 360"/>
            <a:gd name="adj2" fmla="val 73067"/>
            <a:gd name="adj3" fmla="val -82095"/>
            <a:gd name="adj4" fmla="val 7308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税区分を選択してください</a:t>
          </a:r>
        </a:p>
      </xdr:txBody>
    </xdr:sp>
    <xdr:clientData/>
  </xdr:twoCellAnchor>
  <xdr:twoCellAnchor>
    <xdr:from>
      <xdr:col>34</xdr:col>
      <xdr:colOff>76200</xdr:colOff>
      <xdr:row>5</xdr:row>
      <xdr:rowOff>180974</xdr:rowOff>
    </xdr:from>
    <xdr:to>
      <xdr:col>59</xdr:col>
      <xdr:colOff>66675</xdr:colOff>
      <xdr:row>10</xdr:row>
      <xdr:rowOff>57150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DC11524D-DC7C-525F-8132-FD66F4BCAD54}"/>
            </a:ext>
          </a:extLst>
        </xdr:cNvPr>
        <xdr:cNvSpPr/>
      </xdr:nvSpPr>
      <xdr:spPr>
        <a:xfrm>
          <a:off x="4286250" y="933449"/>
          <a:ext cx="3086100" cy="1228726"/>
        </a:xfrm>
        <a:prstGeom prst="roundRect">
          <a:avLst>
            <a:gd name="adj" fmla="val 969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85724</xdr:colOff>
      <xdr:row>8</xdr:row>
      <xdr:rowOff>123825</xdr:rowOff>
    </xdr:from>
    <xdr:to>
      <xdr:col>67</xdr:col>
      <xdr:colOff>85725</xdr:colOff>
      <xdr:row>9</xdr:row>
      <xdr:rowOff>19050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0A917905-BE34-B995-8A55-B0521C7DF1DE}"/>
            </a:ext>
          </a:extLst>
        </xdr:cNvPr>
        <xdr:cNvSpPr/>
      </xdr:nvSpPr>
      <xdr:spPr>
        <a:xfrm>
          <a:off x="7639049" y="1466850"/>
          <a:ext cx="742951" cy="276225"/>
        </a:xfrm>
        <a:prstGeom prst="borderCallout1">
          <a:avLst>
            <a:gd name="adj1" fmla="val 27027"/>
            <a:gd name="adj2" fmla="val -1587"/>
            <a:gd name="adj3" fmla="val 4341"/>
            <a:gd name="adj4" fmla="val -343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</a:t>
          </a:r>
        </a:p>
      </xdr:txBody>
    </xdr:sp>
    <xdr:clientData/>
  </xdr:twoCellAnchor>
  <xdr:twoCellAnchor>
    <xdr:from>
      <xdr:col>19</xdr:col>
      <xdr:colOff>0</xdr:colOff>
      <xdr:row>0</xdr:row>
      <xdr:rowOff>38100</xdr:rowOff>
    </xdr:from>
    <xdr:to>
      <xdr:col>32</xdr:col>
      <xdr:colOff>0</xdr:colOff>
      <xdr:row>1</xdr:row>
      <xdr:rowOff>28575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9E9DA36F-98BA-4EB4-B5E5-AA1DDC2C8F24}"/>
            </a:ext>
          </a:extLst>
        </xdr:cNvPr>
        <xdr:cNvSpPr/>
      </xdr:nvSpPr>
      <xdr:spPr>
        <a:xfrm>
          <a:off x="2352675" y="38100"/>
          <a:ext cx="1609725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27454</xdr:colOff>
      <xdr:row>0</xdr:row>
      <xdr:rowOff>194983</xdr:rowOff>
    </xdr:from>
    <xdr:to>
      <xdr:col>62</xdr:col>
      <xdr:colOff>28576</xdr:colOff>
      <xdr:row>2</xdr:row>
      <xdr:rowOff>99733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533193B9-9969-4488-B043-66CC246DE9EF}"/>
            </a:ext>
          </a:extLst>
        </xdr:cNvPr>
        <xdr:cNvSpPr/>
      </xdr:nvSpPr>
      <xdr:spPr>
        <a:xfrm>
          <a:off x="4237504" y="194983"/>
          <a:ext cx="3468222" cy="276225"/>
        </a:xfrm>
        <a:prstGeom prst="borderCallout1">
          <a:avLst>
            <a:gd name="adj1" fmla="val 33923"/>
            <a:gd name="adj2" fmla="val 335"/>
            <a:gd name="adj3" fmla="val -2555"/>
            <a:gd name="adj4" fmla="val -773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請求明細書の締め日とリンクしています（自動）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114300</xdr:colOff>
      <xdr:row>0</xdr:row>
      <xdr:rowOff>38100</xdr:rowOff>
    </xdr:from>
    <xdr:to>
      <xdr:col>78</xdr:col>
      <xdr:colOff>114300</xdr:colOff>
      <xdr:row>1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57098E6-8288-457A-BC4D-79186F5CE8F7}"/>
            </a:ext>
          </a:extLst>
        </xdr:cNvPr>
        <xdr:cNvSpPr/>
      </xdr:nvSpPr>
      <xdr:spPr>
        <a:xfrm>
          <a:off x="9525000" y="38100"/>
          <a:ext cx="247650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9524</xdr:colOff>
      <xdr:row>0</xdr:row>
      <xdr:rowOff>95250</xdr:rowOff>
    </xdr:from>
    <xdr:to>
      <xdr:col>117</xdr:col>
      <xdr:colOff>104775</xdr:colOff>
      <xdr:row>6</xdr:row>
      <xdr:rowOff>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7CD0F3FC-ACDD-4624-BBDD-4DB11CE8FFDE}"/>
            </a:ext>
          </a:extLst>
        </xdr:cNvPr>
        <xdr:cNvSpPr/>
      </xdr:nvSpPr>
      <xdr:spPr>
        <a:xfrm>
          <a:off x="10410824" y="95250"/>
          <a:ext cx="4181476" cy="895350"/>
        </a:xfrm>
        <a:prstGeom prst="borderCallout1">
          <a:avLst>
            <a:gd name="adj1" fmla="val 30218"/>
            <a:gd name="adj2" fmla="val 132"/>
            <a:gd name="adj3" fmla="val 12302"/>
            <a:gd name="adj4" fmla="val -149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請求書ごとに番号を振ってください。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請求明細書の「納品</a:t>
          </a:r>
          <a:r>
            <a:rPr kumimoji="1" lang="en-US" altLang="ja-JP" sz="1200" b="1">
              <a:solidFill>
                <a:srgbClr val="FF0000"/>
              </a:solidFill>
            </a:rPr>
            <a:t>No.</a:t>
          </a:r>
          <a:r>
            <a:rPr kumimoji="1" lang="ja-JP" altLang="en-US" sz="1200" b="1">
              <a:solidFill>
                <a:srgbClr val="FF0000"/>
              </a:solidFill>
            </a:rPr>
            <a:t>」に記載する箇所となります。</a:t>
          </a:r>
        </a:p>
      </xdr:txBody>
    </xdr:sp>
    <xdr:clientData/>
  </xdr:twoCellAnchor>
  <xdr:twoCellAnchor>
    <xdr:from>
      <xdr:col>80</xdr:col>
      <xdr:colOff>89648</xdr:colOff>
      <xdr:row>11</xdr:row>
      <xdr:rowOff>11206</xdr:rowOff>
    </xdr:from>
    <xdr:to>
      <xdr:col>106</xdr:col>
      <xdr:colOff>8965</xdr:colOff>
      <xdr:row>12</xdr:row>
      <xdr:rowOff>76760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DF35C90-9B4E-4B94-B74E-785A3F53C688}"/>
            </a:ext>
          </a:extLst>
        </xdr:cNvPr>
        <xdr:cNvSpPr txBox="1"/>
      </xdr:nvSpPr>
      <xdr:spPr>
        <a:xfrm>
          <a:off x="9950824" y="2207559"/>
          <a:ext cx="3124200" cy="39052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200" b="1">
              <a:solidFill>
                <a:srgbClr val="FF0000"/>
              </a:solidFill>
              <a:latin typeface="+mn-lt"/>
              <a:ea typeface="+mn-ea"/>
              <a:cs typeface="+mn-cs"/>
            </a:rPr>
            <a:t>黄色のセルについては自動で計算されます。</a:t>
          </a:r>
        </a:p>
      </xdr:txBody>
    </xdr:sp>
    <xdr:clientData/>
  </xdr:twoCellAnchor>
  <xdr:twoCellAnchor>
    <xdr:from>
      <xdr:col>46</xdr:col>
      <xdr:colOff>15690</xdr:colOff>
      <xdr:row>11</xdr:row>
      <xdr:rowOff>313765</xdr:rowOff>
    </xdr:from>
    <xdr:to>
      <xdr:col>49</xdr:col>
      <xdr:colOff>7845</xdr:colOff>
      <xdr:row>15</xdr:row>
      <xdr:rowOff>187700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2B7DCAF-6C78-40DF-B3E7-EEBD3300CD99}"/>
            </a:ext>
          </a:extLst>
        </xdr:cNvPr>
        <xdr:cNvSpPr/>
      </xdr:nvSpPr>
      <xdr:spPr>
        <a:xfrm>
          <a:off x="5685866" y="2510118"/>
          <a:ext cx="361950" cy="90487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16</xdr:row>
      <xdr:rowOff>190500</xdr:rowOff>
    </xdr:from>
    <xdr:to>
      <xdr:col>51</xdr:col>
      <xdr:colOff>94691</xdr:colOff>
      <xdr:row>18</xdr:row>
      <xdr:rowOff>5603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46717B5-8FDF-443C-99A2-9E6AAF93B17F}"/>
            </a:ext>
          </a:extLst>
        </xdr:cNvPr>
        <xdr:cNvSpPr/>
      </xdr:nvSpPr>
      <xdr:spPr>
        <a:xfrm>
          <a:off x="4314265" y="3653118"/>
          <a:ext cx="2066926" cy="285750"/>
        </a:xfrm>
        <a:prstGeom prst="borderCallout1">
          <a:avLst>
            <a:gd name="adj1" fmla="val 360"/>
            <a:gd name="adj2" fmla="val 73067"/>
            <a:gd name="adj3" fmla="val -82095"/>
            <a:gd name="adj4" fmla="val 7308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税区分を選択してください</a:t>
          </a:r>
        </a:p>
      </xdr:txBody>
    </xdr:sp>
    <xdr:clientData/>
  </xdr:twoCellAnchor>
  <xdr:twoCellAnchor>
    <xdr:from>
      <xdr:col>34</xdr:col>
      <xdr:colOff>56029</xdr:colOff>
      <xdr:row>5</xdr:row>
      <xdr:rowOff>168088</xdr:rowOff>
    </xdr:from>
    <xdr:to>
      <xdr:col>59</xdr:col>
      <xdr:colOff>60511</xdr:colOff>
      <xdr:row>10</xdr:row>
      <xdr:rowOff>52108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3CE0815-1680-4AE4-8F10-6B796841F768}"/>
            </a:ext>
          </a:extLst>
        </xdr:cNvPr>
        <xdr:cNvSpPr/>
      </xdr:nvSpPr>
      <xdr:spPr>
        <a:xfrm>
          <a:off x="4247029" y="918882"/>
          <a:ext cx="3086100" cy="1228726"/>
        </a:xfrm>
        <a:prstGeom prst="roundRect">
          <a:avLst>
            <a:gd name="adj" fmla="val 969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80681</xdr:colOff>
      <xdr:row>8</xdr:row>
      <xdr:rowOff>118783</xdr:rowOff>
    </xdr:from>
    <xdr:to>
      <xdr:col>67</xdr:col>
      <xdr:colOff>84044</xdr:colOff>
      <xdr:row>9</xdr:row>
      <xdr:rowOff>14008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7C2F2AA9-0128-4CB6-B936-C19F6A2A8371}"/>
            </a:ext>
          </a:extLst>
        </xdr:cNvPr>
        <xdr:cNvSpPr/>
      </xdr:nvSpPr>
      <xdr:spPr>
        <a:xfrm>
          <a:off x="7599828" y="1452283"/>
          <a:ext cx="742951" cy="276225"/>
        </a:xfrm>
        <a:prstGeom prst="borderCallout1">
          <a:avLst>
            <a:gd name="adj1" fmla="val 27027"/>
            <a:gd name="adj2" fmla="val -1587"/>
            <a:gd name="adj3" fmla="val 4341"/>
            <a:gd name="adj4" fmla="val -343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</a:t>
          </a:r>
        </a:p>
      </xdr:txBody>
    </xdr:sp>
    <xdr:clientData/>
  </xdr:twoCellAnchor>
  <xdr:twoCellAnchor>
    <xdr:from>
      <xdr:col>18</xdr:col>
      <xdr:colOff>123824</xdr:colOff>
      <xdr:row>0</xdr:row>
      <xdr:rowOff>19050</xdr:rowOff>
    </xdr:from>
    <xdr:to>
      <xdr:col>31</xdr:col>
      <xdr:colOff>123824</xdr:colOff>
      <xdr:row>1</xdr:row>
      <xdr:rowOff>9525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391431C5-046C-4DC1-B0BE-7160424618C3}"/>
            </a:ext>
          </a:extLst>
        </xdr:cNvPr>
        <xdr:cNvSpPr/>
      </xdr:nvSpPr>
      <xdr:spPr>
        <a:xfrm>
          <a:off x="2352674" y="19050"/>
          <a:ext cx="1609725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27452</xdr:colOff>
      <xdr:row>0</xdr:row>
      <xdr:rowOff>175933</xdr:rowOff>
    </xdr:from>
    <xdr:to>
      <xdr:col>64</xdr:col>
      <xdr:colOff>19049</xdr:colOff>
      <xdr:row>2</xdr:row>
      <xdr:rowOff>80683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CE24F78B-BF6E-420D-AD53-F1F36DEC2CEC}"/>
            </a:ext>
          </a:extLst>
        </xdr:cNvPr>
        <xdr:cNvSpPr/>
      </xdr:nvSpPr>
      <xdr:spPr>
        <a:xfrm>
          <a:off x="4237502" y="175933"/>
          <a:ext cx="3706347" cy="276225"/>
        </a:xfrm>
        <a:prstGeom prst="borderCallout1">
          <a:avLst>
            <a:gd name="adj1" fmla="val 44268"/>
            <a:gd name="adj2" fmla="val 335"/>
            <a:gd name="adj3" fmla="val -6003"/>
            <a:gd name="adj4" fmla="val -745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請求明細書の締め日とリンクしています（自動）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EBCA-8502-47F2-9ABC-BA98DEAC6E2E}">
  <sheetPr>
    <pageSetUpPr fitToPage="1"/>
  </sheetPr>
  <dimension ref="A1:CX26"/>
  <sheetViews>
    <sheetView tabSelected="1" view="pageBreakPreview" zoomScaleNormal="100" zoomScaleSheetLayoutView="100" workbookViewId="0">
      <selection activeCell="DG21" sqref="DG21"/>
    </sheetView>
  </sheetViews>
  <sheetFormatPr defaultColWidth="1.625" defaultRowHeight="15.75" customHeight="1" x14ac:dyDescent="0.4"/>
  <cols>
    <col min="1" max="16384" width="1.625" style="17"/>
  </cols>
  <sheetData>
    <row r="1" spans="1:102" ht="24.75" customHeight="1" x14ac:dyDescent="0.4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Z1" s="30" t="s">
        <v>107</v>
      </c>
    </row>
    <row r="2" spans="1:102" ht="15.75" customHeight="1" x14ac:dyDescent="0.4">
      <c r="BZ2" s="31"/>
      <c r="CA2" s="31"/>
      <c r="CB2" s="31"/>
      <c r="CC2" s="31"/>
      <c r="CD2" s="32" t="s">
        <v>108</v>
      </c>
      <c r="CE2" s="32"/>
      <c r="CF2" s="32"/>
      <c r="CG2" s="32"/>
      <c r="CH2" s="32"/>
      <c r="CI2" s="32"/>
      <c r="CJ2" s="32"/>
      <c r="CK2" s="32" t="s">
        <v>109</v>
      </c>
      <c r="CL2" s="32"/>
      <c r="CM2" s="32"/>
      <c r="CN2" s="32"/>
      <c r="CO2" s="32"/>
      <c r="CP2" s="32"/>
      <c r="CQ2" s="32"/>
      <c r="CR2" s="32" t="s">
        <v>110</v>
      </c>
      <c r="CS2" s="32"/>
      <c r="CT2" s="32"/>
      <c r="CU2" s="32"/>
      <c r="CV2" s="32"/>
      <c r="CW2" s="32"/>
      <c r="CX2" s="32"/>
    </row>
    <row r="3" spans="1:102" ht="15.75" customHeight="1" x14ac:dyDescent="0.4">
      <c r="A3" s="70" t="s">
        <v>67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AZ3" s="67" t="s">
        <v>0</v>
      </c>
      <c r="BA3" s="67"/>
      <c r="BB3" s="67"/>
      <c r="BC3" s="68">
        <v>2023</v>
      </c>
      <c r="BD3" s="68"/>
      <c r="BE3" s="68"/>
      <c r="BF3" s="68"/>
      <c r="BG3" s="68"/>
      <c r="BH3" s="67" t="s">
        <v>1</v>
      </c>
      <c r="BI3" s="67"/>
      <c r="BJ3" s="68">
        <v>9</v>
      </c>
      <c r="BK3" s="68"/>
      <c r="BL3" s="68"/>
      <c r="BM3" s="67" t="s">
        <v>121</v>
      </c>
      <c r="BN3" s="67"/>
      <c r="BO3" s="68">
        <v>30</v>
      </c>
      <c r="BP3" s="68"/>
      <c r="BQ3" s="68"/>
      <c r="BR3" s="29" t="s">
        <v>122</v>
      </c>
      <c r="BT3" s="29"/>
      <c r="BU3" s="29"/>
      <c r="BV3" s="29"/>
      <c r="BW3" s="18"/>
      <c r="BX3" s="18"/>
      <c r="BZ3" s="31" t="s">
        <v>111</v>
      </c>
      <c r="CA3" s="31"/>
      <c r="CB3" s="31"/>
      <c r="CC3" s="31"/>
      <c r="CD3" s="32" t="s">
        <v>112</v>
      </c>
      <c r="CE3" s="32"/>
      <c r="CF3" s="32"/>
      <c r="CG3" s="32"/>
      <c r="CH3" s="32"/>
      <c r="CI3" s="32"/>
      <c r="CJ3" s="32"/>
      <c r="CK3" s="32" t="s">
        <v>113</v>
      </c>
      <c r="CL3" s="32"/>
      <c r="CM3" s="32"/>
      <c r="CN3" s="32"/>
      <c r="CO3" s="32"/>
      <c r="CP3" s="32"/>
      <c r="CQ3" s="32"/>
      <c r="CR3" s="33">
        <v>45016</v>
      </c>
      <c r="CS3" s="32"/>
      <c r="CT3" s="32"/>
      <c r="CU3" s="32"/>
      <c r="CV3" s="32"/>
      <c r="CW3" s="32"/>
      <c r="CX3" s="32"/>
    </row>
    <row r="4" spans="1:102" ht="15.75" customHeight="1" x14ac:dyDescent="0.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BZ4" s="31" t="s">
        <v>114</v>
      </c>
      <c r="CA4" s="31"/>
      <c r="CB4" s="31"/>
      <c r="CC4" s="31"/>
      <c r="CD4" s="32" t="s">
        <v>115</v>
      </c>
      <c r="CE4" s="32"/>
      <c r="CF4" s="32"/>
      <c r="CG4" s="32"/>
      <c r="CH4" s="32"/>
      <c r="CI4" s="32"/>
      <c r="CJ4" s="32"/>
      <c r="CK4" s="32" t="s">
        <v>116</v>
      </c>
      <c r="CL4" s="32"/>
      <c r="CM4" s="32"/>
      <c r="CN4" s="32"/>
      <c r="CO4" s="32"/>
      <c r="CP4" s="32"/>
      <c r="CQ4" s="32"/>
      <c r="CR4" s="33">
        <v>45036</v>
      </c>
      <c r="CS4" s="32"/>
      <c r="CT4" s="32"/>
      <c r="CU4" s="32"/>
      <c r="CV4" s="32"/>
      <c r="CW4" s="32"/>
      <c r="CX4" s="32"/>
    </row>
    <row r="5" spans="1:102" ht="18.75" customHeight="1" x14ac:dyDescent="0.4">
      <c r="BZ5" s="31" t="s">
        <v>117</v>
      </c>
      <c r="CA5" s="31"/>
      <c r="CB5" s="31"/>
      <c r="CC5" s="31"/>
      <c r="CD5" s="32" t="s">
        <v>118</v>
      </c>
      <c r="CE5" s="32"/>
      <c r="CF5" s="32"/>
      <c r="CG5" s="32"/>
      <c r="CH5" s="32"/>
      <c r="CI5" s="32"/>
      <c r="CJ5" s="32"/>
      <c r="CK5" s="32" t="s">
        <v>119</v>
      </c>
      <c r="CL5" s="32"/>
      <c r="CM5" s="32"/>
      <c r="CN5" s="32"/>
      <c r="CO5" s="32"/>
      <c r="CP5" s="32"/>
      <c r="CQ5" s="32"/>
      <c r="CR5" s="33">
        <v>45056</v>
      </c>
      <c r="CS5" s="32"/>
      <c r="CT5" s="32"/>
      <c r="CU5" s="32"/>
      <c r="CV5" s="32"/>
      <c r="CW5" s="32"/>
      <c r="CX5" s="32"/>
    </row>
    <row r="6" spans="1:102" ht="17.25" customHeight="1" x14ac:dyDescent="0.4">
      <c r="A6" s="75" t="s">
        <v>2</v>
      </c>
      <c r="B6" s="76"/>
      <c r="C6" s="76"/>
      <c r="D6" s="76"/>
      <c r="E6" s="76"/>
      <c r="F6" s="77"/>
      <c r="G6" s="71" t="s">
        <v>6</v>
      </c>
      <c r="H6" s="72"/>
      <c r="I6" s="73">
        <v>1234567891234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  <c r="AC6" s="50" t="s">
        <v>71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2"/>
      <c r="AV6" s="42" t="s">
        <v>9</v>
      </c>
      <c r="AW6" s="42"/>
      <c r="AX6" s="42"/>
      <c r="AY6" s="42"/>
      <c r="AZ6" s="42"/>
      <c r="BA6" s="42"/>
      <c r="BB6" s="42"/>
      <c r="BC6" s="66" t="s">
        <v>83</v>
      </c>
      <c r="BD6" s="66"/>
      <c r="BE6" s="66"/>
      <c r="BF6" s="66"/>
      <c r="BG6" s="66"/>
      <c r="BH6" s="66"/>
      <c r="BI6" s="66"/>
      <c r="BJ6" s="42" t="s">
        <v>10</v>
      </c>
      <c r="BK6" s="42"/>
      <c r="BL6" s="42"/>
      <c r="BM6" s="42"/>
      <c r="BN6" s="42"/>
      <c r="BO6" s="42"/>
      <c r="BP6" s="42"/>
      <c r="BQ6" s="43" t="s">
        <v>84</v>
      </c>
      <c r="BR6" s="43"/>
      <c r="BS6" s="43"/>
      <c r="BT6" s="43"/>
      <c r="BU6" s="43"/>
      <c r="BV6" s="43"/>
    </row>
    <row r="7" spans="1:102" ht="17.25" customHeight="1" x14ac:dyDescent="0.4">
      <c r="A7" s="53" t="s">
        <v>4</v>
      </c>
      <c r="B7" s="54"/>
      <c r="C7" s="54"/>
      <c r="D7" s="54"/>
      <c r="E7" s="54"/>
      <c r="F7" s="55"/>
      <c r="G7" s="56" t="s">
        <v>89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3"/>
      <c r="Z7" s="19"/>
      <c r="AC7" s="44">
        <f>SUM(AC15:AK24)+SUM(BN15:BV24)</f>
        <v>2084500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6"/>
      <c r="AV7" s="42" t="s">
        <v>11</v>
      </c>
      <c r="AW7" s="42"/>
      <c r="AX7" s="42"/>
      <c r="AY7" s="42"/>
      <c r="AZ7" s="42"/>
      <c r="BA7" s="42"/>
      <c r="BB7" s="42"/>
      <c r="BC7" s="66" t="s">
        <v>85</v>
      </c>
      <c r="BD7" s="66"/>
      <c r="BE7" s="66"/>
      <c r="BF7" s="66"/>
      <c r="BG7" s="66"/>
      <c r="BH7" s="66"/>
      <c r="BI7" s="66"/>
      <c r="BJ7" s="42" t="s">
        <v>12</v>
      </c>
      <c r="BK7" s="42"/>
      <c r="BL7" s="42"/>
      <c r="BM7" s="42"/>
      <c r="BN7" s="42"/>
      <c r="BO7" s="42"/>
      <c r="BP7" s="42"/>
      <c r="BQ7" s="43" t="s">
        <v>86</v>
      </c>
      <c r="BR7" s="43"/>
      <c r="BS7" s="43"/>
      <c r="BT7" s="43"/>
      <c r="BU7" s="43"/>
      <c r="BV7" s="43"/>
    </row>
    <row r="8" spans="1:102" ht="17.25" customHeight="1" x14ac:dyDescent="0.4">
      <c r="A8" s="53" t="s">
        <v>7</v>
      </c>
      <c r="B8" s="54"/>
      <c r="C8" s="54"/>
      <c r="D8" s="54"/>
      <c r="E8" s="54"/>
      <c r="F8" s="55"/>
      <c r="G8" s="56" t="s">
        <v>78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3"/>
      <c r="Z8" s="19"/>
      <c r="AC8" s="47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9"/>
      <c r="AV8" s="42" t="s">
        <v>13</v>
      </c>
      <c r="AW8" s="42"/>
      <c r="AX8" s="42"/>
      <c r="AY8" s="42"/>
      <c r="AZ8" s="42"/>
      <c r="BA8" s="42"/>
      <c r="BB8" s="42"/>
      <c r="BC8" s="66" t="s">
        <v>87</v>
      </c>
      <c r="BD8" s="66"/>
      <c r="BE8" s="66"/>
      <c r="BF8" s="66"/>
      <c r="BG8" s="66"/>
      <c r="BH8" s="66"/>
      <c r="BI8" s="66"/>
      <c r="BJ8" s="42" t="s">
        <v>14</v>
      </c>
      <c r="BK8" s="42"/>
      <c r="BL8" s="42"/>
      <c r="BM8" s="42"/>
      <c r="BN8" s="42"/>
      <c r="BO8" s="42"/>
      <c r="BP8" s="42"/>
      <c r="BQ8" s="43" t="s">
        <v>88</v>
      </c>
      <c r="BR8" s="43"/>
      <c r="BS8" s="43"/>
      <c r="BT8" s="43"/>
      <c r="BU8" s="43"/>
      <c r="BV8" s="43"/>
    </row>
    <row r="9" spans="1:102" ht="17.25" customHeight="1" x14ac:dyDescent="0.4">
      <c r="A9" s="53" t="s">
        <v>76</v>
      </c>
      <c r="B9" s="54"/>
      <c r="C9" s="54"/>
      <c r="D9" s="54"/>
      <c r="E9" s="54"/>
      <c r="F9" s="55"/>
      <c r="G9" s="56" t="s">
        <v>79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3"/>
      <c r="Z9" s="19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V9" s="58" t="s">
        <v>16</v>
      </c>
      <c r="AW9" s="58"/>
      <c r="AX9" s="58"/>
      <c r="AY9" s="58"/>
      <c r="AZ9" s="58"/>
      <c r="BA9" s="58"/>
      <c r="BB9" s="58"/>
      <c r="BC9" s="35" t="s">
        <v>90</v>
      </c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</row>
    <row r="10" spans="1:102" ht="17.25" customHeight="1" x14ac:dyDescent="0.4">
      <c r="A10" s="53" t="s">
        <v>5</v>
      </c>
      <c r="B10" s="54"/>
      <c r="C10" s="54"/>
      <c r="D10" s="54"/>
      <c r="E10" s="54"/>
      <c r="F10" s="55"/>
      <c r="G10" s="56" t="s">
        <v>80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5"/>
      <c r="AV10" s="58" t="s">
        <v>15</v>
      </c>
      <c r="AW10" s="58"/>
      <c r="AX10" s="58"/>
      <c r="AY10" s="58"/>
      <c r="AZ10" s="58"/>
      <c r="BA10" s="58"/>
      <c r="BB10" s="58"/>
      <c r="BC10" s="35" t="s">
        <v>89</v>
      </c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</row>
    <row r="11" spans="1:102" ht="17.25" customHeight="1" x14ac:dyDescent="0.4">
      <c r="A11" s="53" t="s">
        <v>3</v>
      </c>
      <c r="B11" s="54"/>
      <c r="C11" s="54"/>
      <c r="D11" s="54"/>
      <c r="E11" s="54"/>
      <c r="F11" s="55"/>
      <c r="G11" s="56" t="s">
        <v>81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65"/>
      <c r="AV11" s="58"/>
      <c r="AW11" s="58"/>
      <c r="AX11" s="58"/>
      <c r="AY11" s="58"/>
      <c r="AZ11" s="58"/>
      <c r="BA11" s="58"/>
      <c r="BB11" s="5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</row>
    <row r="12" spans="1:102" ht="17.25" customHeight="1" x14ac:dyDescent="0.4">
      <c r="A12" s="59" t="s">
        <v>8</v>
      </c>
      <c r="B12" s="60"/>
      <c r="C12" s="60"/>
      <c r="D12" s="60"/>
      <c r="E12" s="60"/>
      <c r="F12" s="61"/>
      <c r="G12" s="62" t="s">
        <v>82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/>
    </row>
    <row r="14" spans="1:102" s="18" customFormat="1" ht="30.75" customHeight="1" thickBot="1" x14ac:dyDescent="0.45">
      <c r="A14" s="40" t="s">
        <v>18</v>
      </c>
      <c r="B14" s="41"/>
      <c r="C14" s="41"/>
      <c r="D14" s="41"/>
      <c r="E14" s="85" t="s">
        <v>19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 t="s">
        <v>66</v>
      </c>
      <c r="AD14" s="85"/>
      <c r="AE14" s="85"/>
      <c r="AF14" s="85"/>
      <c r="AG14" s="85"/>
      <c r="AH14" s="85"/>
      <c r="AI14" s="85"/>
      <c r="AJ14" s="85"/>
      <c r="AK14" s="93"/>
      <c r="AL14" s="79" t="s">
        <v>18</v>
      </c>
      <c r="AM14" s="41"/>
      <c r="AN14" s="41"/>
      <c r="AO14" s="41"/>
      <c r="AP14" s="85" t="s">
        <v>19</v>
      </c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 t="s">
        <v>66</v>
      </c>
      <c r="BO14" s="85"/>
      <c r="BP14" s="85"/>
      <c r="BQ14" s="85"/>
      <c r="BR14" s="85"/>
      <c r="BS14" s="85"/>
      <c r="BT14" s="85"/>
      <c r="BU14" s="85"/>
      <c r="BV14" s="89"/>
    </row>
    <row r="15" spans="1:102" ht="18" customHeight="1" thickTop="1" x14ac:dyDescent="0.4">
      <c r="A15" s="36" t="s">
        <v>123</v>
      </c>
      <c r="B15" s="37"/>
      <c r="C15" s="37"/>
      <c r="D15" s="37"/>
      <c r="E15" s="90" t="s">
        <v>95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>
        <v>2035000</v>
      </c>
      <c r="AD15" s="91"/>
      <c r="AE15" s="91"/>
      <c r="AF15" s="91"/>
      <c r="AG15" s="91"/>
      <c r="AH15" s="91"/>
      <c r="AI15" s="91"/>
      <c r="AJ15" s="91"/>
      <c r="AK15" s="94"/>
      <c r="AL15" s="80"/>
      <c r="AM15" s="37"/>
      <c r="AN15" s="37"/>
      <c r="AO15" s="37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1"/>
      <c r="BO15" s="91"/>
      <c r="BP15" s="91"/>
      <c r="BQ15" s="91"/>
      <c r="BR15" s="91"/>
      <c r="BS15" s="91"/>
      <c r="BT15" s="91"/>
      <c r="BU15" s="91"/>
      <c r="BV15" s="92"/>
    </row>
    <row r="16" spans="1:102" ht="18" customHeight="1" x14ac:dyDescent="0.4">
      <c r="A16" s="34" t="s">
        <v>124</v>
      </c>
      <c r="B16" s="35"/>
      <c r="C16" s="35"/>
      <c r="D16" s="35"/>
      <c r="E16" s="86" t="s">
        <v>95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7">
        <v>49500</v>
      </c>
      <c r="AD16" s="87"/>
      <c r="AE16" s="87"/>
      <c r="AF16" s="87"/>
      <c r="AG16" s="87"/>
      <c r="AH16" s="87"/>
      <c r="AI16" s="87"/>
      <c r="AJ16" s="87"/>
      <c r="AK16" s="95"/>
      <c r="AL16" s="78"/>
      <c r="AM16" s="35"/>
      <c r="AN16" s="35"/>
      <c r="AO16" s="35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7"/>
      <c r="BO16" s="87"/>
      <c r="BP16" s="87"/>
      <c r="BQ16" s="87"/>
      <c r="BR16" s="87"/>
      <c r="BS16" s="87"/>
      <c r="BT16" s="87"/>
      <c r="BU16" s="87"/>
      <c r="BV16" s="88"/>
    </row>
    <row r="17" spans="1:74" ht="18" customHeight="1" x14ac:dyDescent="0.4">
      <c r="A17" s="34"/>
      <c r="B17" s="35"/>
      <c r="C17" s="35"/>
      <c r="D17" s="3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  <c r="AD17" s="87"/>
      <c r="AE17" s="87"/>
      <c r="AF17" s="87"/>
      <c r="AG17" s="87"/>
      <c r="AH17" s="87"/>
      <c r="AI17" s="87"/>
      <c r="AJ17" s="87"/>
      <c r="AK17" s="95"/>
      <c r="AL17" s="78"/>
      <c r="AM17" s="35"/>
      <c r="AN17" s="35"/>
      <c r="AO17" s="35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7"/>
      <c r="BO17" s="87"/>
      <c r="BP17" s="87"/>
      <c r="BQ17" s="87"/>
      <c r="BR17" s="87"/>
      <c r="BS17" s="87"/>
      <c r="BT17" s="87"/>
      <c r="BU17" s="87"/>
      <c r="BV17" s="88"/>
    </row>
    <row r="18" spans="1:74" ht="18" customHeight="1" x14ac:dyDescent="0.4">
      <c r="A18" s="34"/>
      <c r="B18" s="35"/>
      <c r="C18" s="35"/>
      <c r="D18" s="3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  <c r="AD18" s="87"/>
      <c r="AE18" s="87"/>
      <c r="AF18" s="87"/>
      <c r="AG18" s="87"/>
      <c r="AH18" s="87"/>
      <c r="AI18" s="87"/>
      <c r="AJ18" s="87"/>
      <c r="AK18" s="95"/>
      <c r="AL18" s="78"/>
      <c r="AM18" s="35"/>
      <c r="AN18" s="35"/>
      <c r="AO18" s="35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7"/>
      <c r="BO18" s="87"/>
      <c r="BP18" s="87"/>
      <c r="BQ18" s="87"/>
      <c r="BR18" s="87"/>
      <c r="BS18" s="87"/>
      <c r="BT18" s="87"/>
      <c r="BU18" s="87"/>
      <c r="BV18" s="88"/>
    </row>
    <row r="19" spans="1:74" ht="18" customHeight="1" x14ac:dyDescent="0.4">
      <c r="A19" s="34"/>
      <c r="B19" s="35"/>
      <c r="C19" s="35"/>
      <c r="D19" s="3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/>
      <c r="AD19" s="87"/>
      <c r="AE19" s="87"/>
      <c r="AF19" s="87"/>
      <c r="AG19" s="87"/>
      <c r="AH19" s="87"/>
      <c r="AI19" s="87"/>
      <c r="AJ19" s="87"/>
      <c r="AK19" s="95"/>
      <c r="AL19" s="78"/>
      <c r="AM19" s="35"/>
      <c r="AN19" s="35"/>
      <c r="AO19" s="35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7"/>
      <c r="BO19" s="87"/>
      <c r="BP19" s="87"/>
      <c r="BQ19" s="87"/>
      <c r="BR19" s="87"/>
      <c r="BS19" s="87"/>
      <c r="BT19" s="87"/>
      <c r="BU19" s="87"/>
      <c r="BV19" s="88"/>
    </row>
    <row r="20" spans="1:74" ht="18" customHeight="1" x14ac:dyDescent="0.4">
      <c r="A20" s="34"/>
      <c r="B20" s="35"/>
      <c r="C20" s="35"/>
      <c r="D20" s="3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  <c r="AD20" s="87"/>
      <c r="AE20" s="87"/>
      <c r="AF20" s="87"/>
      <c r="AG20" s="87"/>
      <c r="AH20" s="87"/>
      <c r="AI20" s="87"/>
      <c r="AJ20" s="87"/>
      <c r="AK20" s="95"/>
      <c r="AL20" s="78"/>
      <c r="AM20" s="35"/>
      <c r="AN20" s="35"/>
      <c r="AO20" s="35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7"/>
      <c r="BO20" s="87"/>
      <c r="BP20" s="87"/>
      <c r="BQ20" s="87"/>
      <c r="BR20" s="87"/>
      <c r="BS20" s="87"/>
      <c r="BT20" s="87"/>
      <c r="BU20" s="87"/>
      <c r="BV20" s="88"/>
    </row>
    <row r="21" spans="1:74" ht="18" customHeight="1" x14ac:dyDescent="0.4">
      <c r="A21" s="34"/>
      <c r="B21" s="35"/>
      <c r="C21" s="35"/>
      <c r="D21" s="3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87"/>
      <c r="AE21" s="87"/>
      <c r="AF21" s="87"/>
      <c r="AG21" s="87"/>
      <c r="AH21" s="87"/>
      <c r="AI21" s="87"/>
      <c r="AJ21" s="87"/>
      <c r="AK21" s="95"/>
      <c r="AL21" s="78"/>
      <c r="AM21" s="35"/>
      <c r="AN21" s="35"/>
      <c r="AO21" s="35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7"/>
      <c r="BO21" s="87"/>
      <c r="BP21" s="87"/>
      <c r="BQ21" s="87"/>
      <c r="BR21" s="87"/>
      <c r="BS21" s="87"/>
      <c r="BT21" s="87"/>
      <c r="BU21" s="87"/>
      <c r="BV21" s="88"/>
    </row>
    <row r="22" spans="1:74" ht="18" customHeight="1" x14ac:dyDescent="0.4">
      <c r="A22" s="34"/>
      <c r="B22" s="35"/>
      <c r="C22" s="35"/>
      <c r="D22" s="3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  <c r="AD22" s="87"/>
      <c r="AE22" s="87"/>
      <c r="AF22" s="87"/>
      <c r="AG22" s="87"/>
      <c r="AH22" s="87"/>
      <c r="AI22" s="87"/>
      <c r="AJ22" s="87"/>
      <c r="AK22" s="95"/>
      <c r="AL22" s="78"/>
      <c r="AM22" s="35"/>
      <c r="AN22" s="35"/>
      <c r="AO22" s="35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7"/>
      <c r="BO22" s="87"/>
      <c r="BP22" s="87"/>
      <c r="BQ22" s="87"/>
      <c r="BR22" s="87"/>
      <c r="BS22" s="87"/>
      <c r="BT22" s="87"/>
      <c r="BU22" s="87"/>
      <c r="BV22" s="88"/>
    </row>
    <row r="23" spans="1:74" ht="18" customHeight="1" x14ac:dyDescent="0.4">
      <c r="A23" s="34"/>
      <c r="B23" s="35"/>
      <c r="C23" s="35"/>
      <c r="D23" s="3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87"/>
      <c r="AE23" s="87"/>
      <c r="AF23" s="87"/>
      <c r="AG23" s="87"/>
      <c r="AH23" s="87"/>
      <c r="AI23" s="87"/>
      <c r="AJ23" s="87"/>
      <c r="AK23" s="95"/>
      <c r="AL23" s="78"/>
      <c r="AM23" s="35"/>
      <c r="AN23" s="35"/>
      <c r="AO23" s="35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7"/>
      <c r="BO23" s="87"/>
      <c r="BP23" s="87"/>
      <c r="BQ23" s="87"/>
      <c r="BR23" s="87"/>
      <c r="BS23" s="87"/>
      <c r="BT23" s="87"/>
      <c r="BU23" s="87"/>
      <c r="BV23" s="88"/>
    </row>
    <row r="24" spans="1:74" ht="18" customHeight="1" x14ac:dyDescent="0.4">
      <c r="A24" s="38"/>
      <c r="B24" s="39"/>
      <c r="C24" s="39"/>
      <c r="D24" s="3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83"/>
      <c r="AE24" s="83"/>
      <c r="AF24" s="83"/>
      <c r="AG24" s="83"/>
      <c r="AH24" s="83"/>
      <c r="AI24" s="83"/>
      <c r="AJ24" s="83"/>
      <c r="AK24" s="96"/>
      <c r="AL24" s="81"/>
      <c r="AM24" s="39"/>
      <c r="AN24" s="39"/>
      <c r="AO24" s="39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3"/>
      <c r="BO24" s="83"/>
      <c r="BP24" s="83"/>
      <c r="BQ24" s="83"/>
      <c r="BR24" s="83"/>
      <c r="BS24" s="83"/>
      <c r="BT24" s="83"/>
      <c r="BU24" s="83"/>
      <c r="BV24" s="84"/>
    </row>
    <row r="25" spans="1:74" ht="24" customHeight="1" x14ac:dyDescent="0.4"/>
    <row r="26" spans="1:74" ht="24" customHeight="1" x14ac:dyDescent="0.4"/>
  </sheetData>
  <sheetProtection sheet="1" scenarios="1"/>
  <mergeCells count="123">
    <mergeCell ref="E21:AB21"/>
    <mergeCell ref="E22:AB22"/>
    <mergeCell ref="E23:AB23"/>
    <mergeCell ref="E24:AB24"/>
    <mergeCell ref="AC14:AK14"/>
    <mergeCell ref="AC15:AK15"/>
    <mergeCell ref="AC16:AK16"/>
    <mergeCell ref="AC17:AK17"/>
    <mergeCell ref="AC18:AK18"/>
    <mergeCell ref="AC19:AK19"/>
    <mergeCell ref="AC20:AK20"/>
    <mergeCell ref="AC21:AK21"/>
    <mergeCell ref="AC22:AK22"/>
    <mergeCell ref="AC23:AK23"/>
    <mergeCell ref="AC24:AK24"/>
    <mergeCell ref="E15:AB15"/>
    <mergeCell ref="E16:AB16"/>
    <mergeCell ref="E17:AB17"/>
    <mergeCell ref="E18:AB18"/>
    <mergeCell ref="E19:AB19"/>
    <mergeCell ref="E20:AB20"/>
    <mergeCell ref="AL24:AO24"/>
    <mergeCell ref="AP24:BM24"/>
    <mergeCell ref="BN24:BV24"/>
    <mergeCell ref="E14:AB14"/>
    <mergeCell ref="AP22:BM22"/>
    <mergeCell ref="BN22:BV22"/>
    <mergeCell ref="AP23:BM23"/>
    <mergeCell ref="BN23:BV23"/>
    <mergeCell ref="AP20:BM20"/>
    <mergeCell ref="BN20:BV20"/>
    <mergeCell ref="AP21:BM21"/>
    <mergeCell ref="BN21:BV21"/>
    <mergeCell ref="AP18:BM18"/>
    <mergeCell ref="BN18:BV18"/>
    <mergeCell ref="AP19:BM19"/>
    <mergeCell ref="BN19:BV19"/>
    <mergeCell ref="AP16:BM16"/>
    <mergeCell ref="BN16:BV16"/>
    <mergeCell ref="AP17:BM17"/>
    <mergeCell ref="BN17:BV17"/>
    <mergeCell ref="AP14:BM14"/>
    <mergeCell ref="BN14:BV14"/>
    <mergeCell ref="AP15:BM15"/>
    <mergeCell ref="BN15:BV15"/>
    <mergeCell ref="AL19:AO19"/>
    <mergeCell ref="AL20:AO20"/>
    <mergeCell ref="AL21:AO21"/>
    <mergeCell ref="AL22:AO22"/>
    <mergeCell ref="AL23:AO23"/>
    <mergeCell ref="AL14:AO14"/>
    <mergeCell ref="AL15:AO15"/>
    <mergeCell ref="AL16:AO16"/>
    <mergeCell ref="AL17:AO17"/>
    <mergeCell ref="AL18:AO18"/>
    <mergeCell ref="AZ3:BB3"/>
    <mergeCell ref="BC3:BG3"/>
    <mergeCell ref="A1:BV1"/>
    <mergeCell ref="A3:Y4"/>
    <mergeCell ref="G6:H6"/>
    <mergeCell ref="I6:Z6"/>
    <mergeCell ref="A6:F6"/>
    <mergeCell ref="BC6:BI6"/>
    <mergeCell ref="A7:F7"/>
    <mergeCell ref="G7:X7"/>
    <mergeCell ref="BQ6:BV6"/>
    <mergeCell ref="AV7:BB7"/>
    <mergeCell ref="BJ7:BP7"/>
    <mergeCell ref="BQ7:BV7"/>
    <mergeCell ref="BC7:BI7"/>
    <mergeCell ref="BH3:BI3"/>
    <mergeCell ref="BJ3:BL3"/>
    <mergeCell ref="BM3:BN3"/>
    <mergeCell ref="BO3:BQ3"/>
    <mergeCell ref="A14:D14"/>
    <mergeCell ref="AV8:BB8"/>
    <mergeCell ref="BJ8:BP8"/>
    <mergeCell ref="BQ8:BV8"/>
    <mergeCell ref="AV6:BB6"/>
    <mergeCell ref="BJ6:BP6"/>
    <mergeCell ref="BC10:BV11"/>
    <mergeCell ref="AC7:AS8"/>
    <mergeCell ref="AC6:AS6"/>
    <mergeCell ref="A9:F9"/>
    <mergeCell ref="G9:X9"/>
    <mergeCell ref="AV9:BB9"/>
    <mergeCell ref="BC9:BV9"/>
    <mergeCell ref="A12:F12"/>
    <mergeCell ref="G12:Z12"/>
    <mergeCell ref="G10:Z10"/>
    <mergeCell ref="A11:F11"/>
    <mergeCell ref="G11:Z11"/>
    <mergeCell ref="A10:F10"/>
    <mergeCell ref="A8:F8"/>
    <mergeCell ref="G8:X8"/>
    <mergeCell ref="BC8:BI8"/>
    <mergeCell ref="AV10:BB11"/>
    <mergeCell ref="A16:D16"/>
    <mergeCell ref="A17:D17"/>
    <mergeCell ref="A15:D15"/>
    <mergeCell ref="A20:D20"/>
    <mergeCell ref="A21:D21"/>
    <mergeCell ref="A18:D18"/>
    <mergeCell ref="A19:D19"/>
    <mergeCell ref="A24:D24"/>
    <mergeCell ref="A22:D22"/>
    <mergeCell ref="A23:D23"/>
    <mergeCell ref="BZ5:CC5"/>
    <mergeCell ref="CD5:CJ5"/>
    <mergeCell ref="CK5:CQ5"/>
    <mergeCell ref="CR5:CX5"/>
    <mergeCell ref="BZ2:CC2"/>
    <mergeCell ref="CD2:CJ2"/>
    <mergeCell ref="CK2:CQ2"/>
    <mergeCell ref="CR2:CX2"/>
    <mergeCell ref="BZ3:CC3"/>
    <mergeCell ref="CD3:CJ3"/>
    <mergeCell ref="CK3:CQ3"/>
    <mergeCell ref="CR3:CX3"/>
    <mergeCell ref="BZ4:CC4"/>
    <mergeCell ref="CD4:CJ4"/>
    <mergeCell ref="CK4:CQ4"/>
    <mergeCell ref="CR4:CX4"/>
  </mergeCells>
  <phoneticPr fontId="2"/>
  <dataValidations count="1">
    <dataValidation type="list" allowBlank="1" showInputMessage="1" showErrorMessage="1" sqref="BC8:BI8" xr:uid="{ABF03113-4437-4DF0-B29A-123874FF4FE9}">
      <formula1>"普通,当座"</formula1>
    </dataValidation>
  </dataValidations>
  <hyperlinks>
    <hyperlink ref="G12" r:id="rId1" xr:uid="{BBA7F433-B115-404F-8567-A9B48F48E4CC}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  <headerFooter>
    <oddFooter>&amp;Rver.2.0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056A-90AE-419B-8C24-2E93116A0D34}">
  <sheetPr>
    <pageSetUpPr fitToPage="1"/>
  </sheetPr>
  <dimension ref="A1:CA39"/>
  <sheetViews>
    <sheetView view="pageBreakPreview" zoomScaleNormal="100" zoomScaleSheetLayoutView="100" workbookViewId="0">
      <selection activeCell="DO16" sqref="DO16"/>
    </sheetView>
  </sheetViews>
  <sheetFormatPr defaultColWidth="1.625" defaultRowHeight="15.75" customHeight="1" x14ac:dyDescent="0.4"/>
  <cols>
    <col min="1" max="16384" width="1.625" style="3"/>
  </cols>
  <sheetData>
    <row r="1" spans="1:79" ht="24.75" customHeight="1" x14ac:dyDescent="0.15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53" t="s">
        <v>120</v>
      </c>
      <c r="U1" s="153"/>
      <c r="V1" s="153"/>
      <c r="W1" s="153"/>
      <c r="X1" s="153"/>
      <c r="Y1" s="153" t="str">
        <f>請求明細書!BC3&amp;"/"&amp;請求明細書!BJ3&amp;"/"&amp;請求明細書!BO3</f>
        <v>2023/9/30</v>
      </c>
      <c r="Z1" s="153"/>
      <c r="AA1" s="153"/>
      <c r="AB1" s="153"/>
      <c r="AC1" s="153"/>
      <c r="AD1" s="153"/>
      <c r="AE1" s="153"/>
      <c r="AF1" s="15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K1" s="2"/>
      <c r="BR1" s="153" t="s">
        <v>17</v>
      </c>
      <c r="BS1" s="153"/>
      <c r="BT1" s="153"/>
      <c r="BU1" s="153"/>
      <c r="BV1" s="153"/>
      <c r="BW1" s="153"/>
      <c r="BX1" s="153" t="s">
        <v>69</v>
      </c>
      <c r="BY1" s="153"/>
      <c r="BZ1" s="154">
        <v>1</v>
      </c>
      <c r="CA1" s="154"/>
    </row>
    <row r="2" spans="1:79" ht="4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9" ht="11.25" customHeight="1" x14ac:dyDescent="0.15">
      <c r="BM3" s="155" t="s">
        <v>20</v>
      </c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</row>
    <row r="4" spans="1:79" ht="15" customHeight="1" x14ac:dyDescent="0.4">
      <c r="A4" s="156" t="s">
        <v>2</v>
      </c>
      <c r="B4" s="157"/>
      <c r="C4" s="157"/>
      <c r="D4" s="157"/>
      <c r="E4" s="157"/>
      <c r="F4" s="157"/>
      <c r="G4" s="158"/>
      <c r="H4" s="181" t="s">
        <v>6</v>
      </c>
      <c r="I4" s="182"/>
      <c r="J4" s="185">
        <f>請求明細書!I6</f>
        <v>1234567891234</v>
      </c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6"/>
      <c r="BM4" s="162" t="s">
        <v>21</v>
      </c>
      <c r="BN4" s="162"/>
      <c r="BO4" s="162"/>
      <c r="BP4" s="162"/>
      <c r="BQ4" s="162"/>
      <c r="BR4" s="162" t="s">
        <v>22</v>
      </c>
      <c r="BS4" s="162"/>
      <c r="BT4" s="162"/>
      <c r="BU4" s="162"/>
      <c r="BV4" s="162"/>
      <c r="BW4" s="162" t="s">
        <v>23</v>
      </c>
      <c r="BX4" s="162"/>
      <c r="BY4" s="162"/>
      <c r="BZ4" s="162"/>
      <c r="CA4" s="162"/>
    </row>
    <row r="5" spans="1:79" ht="3.75" customHeight="1" x14ac:dyDescent="0.4">
      <c r="A5" s="159"/>
      <c r="B5" s="160"/>
      <c r="C5" s="160"/>
      <c r="D5" s="160"/>
      <c r="E5" s="160"/>
      <c r="F5" s="160"/>
      <c r="G5" s="161"/>
      <c r="H5" s="183"/>
      <c r="I5" s="184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8"/>
      <c r="BM5" s="163"/>
      <c r="BN5" s="164"/>
      <c r="BO5" s="164"/>
      <c r="BP5" s="164"/>
      <c r="BQ5" s="165"/>
      <c r="BR5" s="163"/>
      <c r="BS5" s="164"/>
      <c r="BT5" s="164"/>
      <c r="BU5" s="164"/>
      <c r="BV5" s="165"/>
      <c r="BW5" s="163"/>
      <c r="BX5" s="164"/>
      <c r="BY5" s="164"/>
      <c r="BZ5" s="164"/>
      <c r="CA5" s="165"/>
    </row>
    <row r="6" spans="1:79" ht="18.75" customHeight="1" x14ac:dyDescent="0.4">
      <c r="A6" s="159" t="s">
        <v>5</v>
      </c>
      <c r="B6" s="160"/>
      <c r="C6" s="160"/>
      <c r="D6" s="160"/>
      <c r="E6" s="160"/>
      <c r="F6" s="160"/>
      <c r="G6" s="161"/>
      <c r="H6" s="172" t="str">
        <f>請求明細書!G10</f>
        <v>兵庫県丹波市春日町○○1234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4"/>
      <c r="BM6" s="166"/>
      <c r="BN6" s="167"/>
      <c r="BO6" s="167"/>
      <c r="BP6" s="167"/>
      <c r="BQ6" s="168"/>
      <c r="BR6" s="166"/>
      <c r="BS6" s="167"/>
      <c r="BT6" s="167"/>
      <c r="BU6" s="167"/>
      <c r="BV6" s="168"/>
      <c r="BW6" s="166"/>
      <c r="BX6" s="167"/>
      <c r="BY6" s="167"/>
      <c r="BZ6" s="167"/>
      <c r="CA6" s="168"/>
    </row>
    <row r="7" spans="1:79" ht="18.75" customHeight="1" x14ac:dyDescent="0.4">
      <c r="A7" s="175" t="s">
        <v>51</v>
      </c>
      <c r="B7" s="176"/>
      <c r="C7" s="176"/>
      <c r="D7" s="176"/>
      <c r="E7" s="176"/>
      <c r="F7" s="176"/>
      <c r="G7" s="177"/>
      <c r="H7" s="178" t="str">
        <f>請求明細書!G7</f>
        <v>㈱テスト工務店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80"/>
      <c r="AJ7" s="150" t="s">
        <v>65</v>
      </c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47">
        <f>SUM(BO18:BY23)</f>
        <v>1850000</v>
      </c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M7" s="166"/>
      <c r="BN7" s="167"/>
      <c r="BO7" s="167"/>
      <c r="BP7" s="167"/>
      <c r="BQ7" s="168"/>
      <c r="BR7" s="166"/>
      <c r="BS7" s="167"/>
      <c r="BT7" s="167"/>
      <c r="BU7" s="167"/>
      <c r="BV7" s="168"/>
      <c r="BW7" s="166"/>
      <c r="BX7" s="167"/>
      <c r="BY7" s="167"/>
      <c r="BZ7" s="167"/>
      <c r="CA7" s="168"/>
    </row>
    <row r="8" spans="1:79" ht="9" customHeight="1" x14ac:dyDescent="0.4"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M8" s="169"/>
      <c r="BN8" s="170"/>
      <c r="BO8" s="170"/>
      <c r="BP8" s="170"/>
      <c r="BQ8" s="171"/>
      <c r="BR8" s="169"/>
      <c r="BS8" s="170"/>
      <c r="BT8" s="170"/>
      <c r="BU8" s="170"/>
      <c r="BV8" s="171"/>
      <c r="BW8" s="169"/>
      <c r="BX8" s="170"/>
      <c r="BY8" s="170"/>
      <c r="BZ8" s="170"/>
      <c r="CA8" s="171"/>
    </row>
    <row r="9" spans="1:79" ht="30" customHeight="1" x14ac:dyDescent="0.4">
      <c r="A9" s="149" t="s">
        <v>19</v>
      </c>
      <c r="B9" s="149"/>
      <c r="C9" s="149"/>
      <c r="D9" s="149"/>
      <c r="E9" s="149"/>
      <c r="F9" s="149"/>
      <c r="G9" s="149"/>
      <c r="H9" s="35" t="s">
        <v>91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J9" s="150" t="s">
        <v>52</v>
      </c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47">
        <f>SUM(AT26:BB29)</f>
        <v>185000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</row>
    <row r="10" spans="1:79" ht="30" customHeight="1" x14ac:dyDescent="0.4">
      <c r="A10" s="149" t="s">
        <v>75</v>
      </c>
      <c r="B10" s="149"/>
      <c r="C10" s="149"/>
      <c r="D10" s="149"/>
      <c r="E10" s="149"/>
      <c r="F10" s="149"/>
      <c r="G10" s="149"/>
      <c r="H10" s="35" t="s">
        <v>92</v>
      </c>
      <c r="I10" s="35"/>
      <c r="J10" s="35"/>
      <c r="K10" s="35"/>
      <c r="L10" s="35"/>
      <c r="M10" s="35"/>
      <c r="N10" s="35"/>
      <c r="O10" s="35"/>
      <c r="P10" s="151" t="s">
        <v>72</v>
      </c>
      <c r="Q10" s="151"/>
      <c r="R10" s="151"/>
      <c r="S10" s="151"/>
      <c r="T10" s="151"/>
      <c r="U10" s="151"/>
      <c r="V10" s="151"/>
      <c r="W10" s="35" t="s">
        <v>93</v>
      </c>
      <c r="X10" s="35"/>
      <c r="Y10" s="35"/>
      <c r="Z10" s="35"/>
      <c r="AA10" s="35"/>
      <c r="AB10" s="35"/>
      <c r="AC10" s="35"/>
      <c r="AJ10" s="150" t="s">
        <v>77</v>
      </c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47">
        <f>SUM(AU7:BG9)</f>
        <v>2035000</v>
      </c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</row>
    <row r="11" spans="1:79" ht="8.25" customHeight="1" x14ac:dyDescent="0.4"/>
    <row r="12" spans="1:79" ht="25.5" customHeight="1" x14ac:dyDescent="0.4">
      <c r="A12" s="152" t="s">
        <v>24</v>
      </c>
      <c r="B12" s="152"/>
      <c r="C12" s="133" t="s">
        <v>25</v>
      </c>
      <c r="D12" s="133"/>
      <c r="E12" s="133"/>
      <c r="F12" s="133"/>
      <c r="G12" s="133"/>
      <c r="H12" s="133" t="s">
        <v>26</v>
      </c>
      <c r="I12" s="133"/>
      <c r="J12" s="133"/>
      <c r="K12" s="133"/>
      <c r="L12" s="133"/>
      <c r="M12" s="133"/>
      <c r="N12" s="133"/>
      <c r="O12" s="133"/>
      <c r="P12" s="133"/>
      <c r="Q12" s="133" t="s">
        <v>27</v>
      </c>
      <c r="R12" s="133"/>
      <c r="S12" s="133"/>
      <c r="T12" s="133"/>
      <c r="U12" s="133"/>
      <c r="V12" s="133"/>
      <c r="W12" s="133"/>
      <c r="X12" s="133"/>
      <c r="Y12" s="134" t="s">
        <v>28</v>
      </c>
      <c r="Z12" s="134"/>
      <c r="AA12" s="134"/>
      <c r="AB12" s="134"/>
      <c r="AC12" s="134"/>
      <c r="AD12" s="134"/>
      <c r="AE12" s="134"/>
      <c r="AF12" s="134"/>
      <c r="AG12" s="134"/>
      <c r="AH12" s="133" t="s">
        <v>29</v>
      </c>
      <c r="AI12" s="133"/>
      <c r="AJ12" s="133"/>
      <c r="AK12" s="133"/>
      <c r="AL12" s="133"/>
      <c r="AM12" s="133"/>
      <c r="AN12" s="133"/>
      <c r="AO12" s="133"/>
      <c r="AP12" s="133"/>
      <c r="AQ12" s="133" t="s">
        <v>30</v>
      </c>
      <c r="AR12" s="133"/>
      <c r="AS12" s="136"/>
      <c r="AT12" s="137" t="s">
        <v>94</v>
      </c>
      <c r="AU12" s="128"/>
      <c r="AV12" s="128"/>
      <c r="AW12" s="128"/>
      <c r="AX12" s="128"/>
      <c r="AY12" s="128"/>
      <c r="AZ12" s="128"/>
      <c r="BA12" s="128"/>
      <c r="BB12" s="128"/>
      <c r="BC12" s="133" t="s">
        <v>31</v>
      </c>
      <c r="BD12" s="133"/>
      <c r="BE12" s="133"/>
      <c r="BF12" s="133"/>
      <c r="BG12" s="133"/>
      <c r="BH12" s="133"/>
      <c r="BI12" s="133"/>
      <c r="BJ12" s="133"/>
      <c r="BK12" s="133"/>
      <c r="BL12" s="132" t="s">
        <v>45</v>
      </c>
      <c r="BM12" s="133"/>
      <c r="BN12" s="133"/>
      <c r="BO12" s="134" t="s">
        <v>32</v>
      </c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5" t="s">
        <v>35</v>
      </c>
      <c r="CA12" s="135"/>
    </row>
    <row r="13" spans="1:79" ht="23.25" customHeight="1" x14ac:dyDescent="0.4">
      <c r="A13" s="35">
        <v>1</v>
      </c>
      <c r="B13" s="35"/>
      <c r="C13" s="117">
        <v>45168</v>
      </c>
      <c r="D13" s="117"/>
      <c r="E13" s="117"/>
      <c r="F13" s="117"/>
      <c r="G13" s="117"/>
      <c r="H13" s="87">
        <v>2500000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100">
        <f>IF(H13="","",H13-Q13)</f>
        <v>2500000</v>
      </c>
      <c r="Z13" s="100"/>
      <c r="AA13" s="100"/>
      <c r="AB13" s="100"/>
      <c r="AC13" s="100"/>
      <c r="AD13" s="100"/>
      <c r="AE13" s="100"/>
      <c r="AF13" s="100"/>
      <c r="AG13" s="100"/>
      <c r="AH13" s="87">
        <v>1500000</v>
      </c>
      <c r="AI13" s="87"/>
      <c r="AJ13" s="87"/>
      <c r="AK13" s="87"/>
      <c r="AL13" s="87"/>
      <c r="AM13" s="87"/>
      <c r="AN13" s="87"/>
      <c r="AO13" s="87"/>
      <c r="AP13" s="87"/>
      <c r="AQ13" s="97">
        <v>0.9</v>
      </c>
      <c r="AR13" s="97"/>
      <c r="AS13" s="98"/>
      <c r="AT13" s="99">
        <f>IF(AQ13="","",ROUND(AH13*AQ13,0))</f>
        <v>1350000</v>
      </c>
      <c r="AU13" s="100"/>
      <c r="AV13" s="100"/>
      <c r="AW13" s="100"/>
      <c r="AX13" s="100"/>
      <c r="AY13" s="100"/>
      <c r="AZ13" s="100"/>
      <c r="BA13" s="100"/>
      <c r="BB13" s="100"/>
      <c r="BC13" s="87">
        <v>0</v>
      </c>
      <c r="BD13" s="87"/>
      <c r="BE13" s="87"/>
      <c r="BF13" s="87"/>
      <c r="BG13" s="87"/>
      <c r="BH13" s="87"/>
      <c r="BI13" s="87"/>
      <c r="BJ13" s="87"/>
      <c r="BK13" s="87"/>
      <c r="BL13" s="131">
        <v>0.1</v>
      </c>
      <c r="BM13" s="130"/>
      <c r="BN13" s="130"/>
      <c r="BO13" s="100">
        <f>IF(H13="","",AT13-BC13)</f>
        <v>1350000</v>
      </c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35" t="s">
        <v>37</v>
      </c>
      <c r="CA13" s="35"/>
    </row>
    <row r="14" spans="1:79" ht="23.25" customHeight="1" x14ac:dyDescent="0.4">
      <c r="A14" s="35">
        <v>2</v>
      </c>
      <c r="B14" s="35"/>
      <c r="C14" s="117">
        <v>45132</v>
      </c>
      <c r="D14" s="117"/>
      <c r="E14" s="117"/>
      <c r="F14" s="117"/>
      <c r="G14" s="117"/>
      <c r="H14" s="87">
        <v>500000</v>
      </c>
      <c r="I14" s="87"/>
      <c r="J14" s="87"/>
      <c r="K14" s="87"/>
      <c r="L14" s="87"/>
      <c r="M14" s="87"/>
      <c r="N14" s="87"/>
      <c r="O14" s="87"/>
      <c r="P14" s="87"/>
      <c r="Q14" s="87">
        <v>100000</v>
      </c>
      <c r="R14" s="87"/>
      <c r="S14" s="87"/>
      <c r="T14" s="87"/>
      <c r="U14" s="87"/>
      <c r="V14" s="87"/>
      <c r="W14" s="87"/>
      <c r="X14" s="87"/>
      <c r="Y14" s="100">
        <f>IF(H14="","",H14-Q14)</f>
        <v>400000</v>
      </c>
      <c r="Z14" s="100"/>
      <c r="AA14" s="100"/>
      <c r="AB14" s="100"/>
      <c r="AC14" s="100"/>
      <c r="AD14" s="100"/>
      <c r="AE14" s="100"/>
      <c r="AF14" s="100"/>
      <c r="AG14" s="100"/>
      <c r="AH14" s="87">
        <v>400000</v>
      </c>
      <c r="AI14" s="87"/>
      <c r="AJ14" s="87"/>
      <c r="AK14" s="87"/>
      <c r="AL14" s="87"/>
      <c r="AM14" s="87"/>
      <c r="AN14" s="87"/>
      <c r="AO14" s="87"/>
      <c r="AP14" s="87"/>
      <c r="AQ14" s="97">
        <v>1</v>
      </c>
      <c r="AR14" s="97"/>
      <c r="AS14" s="98"/>
      <c r="AT14" s="99">
        <f>IF(AQ14="","",ROUND(AH14*AQ14,0))</f>
        <v>400000</v>
      </c>
      <c r="AU14" s="100"/>
      <c r="AV14" s="100"/>
      <c r="AW14" s="100"/>
      <c r="AX14" s="100"/>
      <c r="AY14" s="100"/>
      <c r="AZ14" s="100"/>
      <c r="BA14" s="100"/>
      <c r="BB14" s="100"/>
      <c r="BC14" s="87">
        <v>0</v>
      </c>
      <c r="BD14" s="87"/>
      <c r="BE14" s="87"/>
      <c r="BF14" s="87"/>
      <c r="BG14" s="87"/>
      <c r="BH14" s="87"/>
      <c r="BI14" s="87"/>
      <c r="BJ14" s="87"/>
      <c r="BK14" s="87"/>
      <c r="BL14" s="131">
        <v>0.1</v>
      </c>
      <c r="BM14" s="130"/>
      <c r="BN14" s="130"/>
      <c r="BO14" s="100">
        <f>IF(H14="","",AT14-BC14)</f>
        <v>400000</v>
      </c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35" t="s">
        <v>37</v>
      </c>
      <c r="CA14" s="35"/>
    </row>
    <row r="15" spans="1:79" ht="23.25" customHeight="1" x14ac:dyDescent="0.4">
      <c r="A15" s="35">
        <v>3</v>
      </c>
      <c r="B15" s="35"/>
      <c r="C15" s="117">
        <v>45137</v>
      </c>
      <c r="D15" s="117"/>
      <c r="E15" s="117"/>
      <c r="F15" s="117"/>
      <c r="G15" s="117"/>
      <c r="H15" s="87">
        <v>1000000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100">
        <f>IF(H15="","",H15-Q15)</f>
        <v>1000000</v>
      </c>
      <c r="Z15" s="100"/>
      <c r="AA15" s="100"/>
      <c r="AB15" s="100"/>
      <c r="AC15" s="100"/>
      <c r="AD15" s="100"/>
      <c r="AE15" s="100"/>
      <c r="AF15" s="100"/>
      <c r="AG15" s="100"/>
      <c r="AH15" s="87">
        <v>1000000</v>
      </c>
      <c r="AI15" s="87"/>
      <c r="AJ15" s="87"/>
      <c r="AK15" s="87"/>
      <c r="AL15" s="87"/>
      <c r="AM15" s="87"/>
      <c r="AN15" s="87"/>
      <c r="AO15" s="87"/>
      <c r="AP15" s="87"/>
      <c r="AQ15" s="97">
        <v>1</v>
      </c>
      <c r="AR15" s="97"/>
      <c r="AS15" s="98"/>
      <c r="AT15" s="99">
        <f>IF(AQ15="","",ROUND(AH15*AQ15,0))</f>
        <v>1000000</v>
      </c>
      <c r="AU15" s="100"/>
      <c r="AV15" s="100"/>
      <c r="AW15" s="100"/>
      <c r="AX15" s="100"/>
      <c r="AY15" s="100"/>
      <c r="AZ15" s="100"/>
      <c r="BA15" s="100"/>
      <c r="BB15" s="100"/>
      <c r="BC15" s="87">
        <v>900000</v>
      </c>
      <c r="BD15" s="87"/>
      <c r="BE15" s="87"/>
      <c r="BF15" s="87"/>
      <c r="BG15" s="87"/>
      <c r="BH15" s="87"/>
      <c r="BI15" s="87"/>
      <c r="BJ15" s="87"/>
      <c r="BK15" s="87"/>
      <c r="BL15" s="131">
        <v>0.1</v>
      </c>
      <c r="BM15" s="130"/>
      <c r="BN15" s="130"/>
      <c r="BO15" s="100">
        <f>IF(H15="","",AT15-BC15)</f>
        <v>100000</v>
      </c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35" t="s">
        <v>37</v>
      </c>
      <c r="CA15" s="35"/>
    </row>
    <row r="16" spans="1:79" ht="23.25" customHeight="1" x14ac:dyDescent="0.4">
      <c r="A16" s="35">
        <v>4</v>
      </c>
      <c r="B16" s="35"/>
      <c r="C16" s="117"/>
      <c r="D16" s="117"/>
      <c r="E16" s="117"/>
      <c r="F16" s="117"/>
      <c r="G16" s="11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100" t="str">
        <f>IF(H16="","",H16-Q16)</f>
        <v/>
      </c>
      <c r="Z16" s="100"/>
      <c r="AA16" s="100"/>
      <c r="AB16" s="100"/>
      <c r="AC16" s="100"/>
      <c r="AD16" s="100"/>
      <c r="AE16" s="100"/>
      <c r="AF16" s="100"/>
      <c r="AG16" s="100"/>
      <c r="AH16" s="87"/>
      <c r="AI16" s="87"/>
      <c r="AJ16" s="87"/>
      <c r="AK16" s="87"/>
      <c r="AL16" s="87"/>
      <c r="AM16" s="87"/>
      <c r="AN16" s="87"/>
      <c r="AO16" s="87"/>
      <c r="AP16" s="87"/>
      <c r="AQ16" s="97"/>
      <c r="AR16" s="97"/>
      <c r="AS16" s="98"/>
      <c r="AT16" s="99" t="str">
        <f>IF(AQ16="","",ROUND(AH16*AQ16,0))</f>
        <v/>
      </c>
      <c r="AU16" s="100"/>
      <c r="AV16" s="100"/>
      <c r="AW16" s="100"/>
      <c r="AX16" s="100"/>
      <c r="AY16" s="100"/>
      <c r="AZ16" s="100"/>
      <c r="BA16" s="100"/>
      <c r="BB16" s="100"/>
      <c r="BC16" s="129"/>
      <c r="BD16" s="129"/>
      <c r="BE16" s="129"/>
      <c r="BF16" s="129"/>
      <c r="BG16" s="129"/>
      <c r="BH16" s="129"/>
      <c r="BI16" s="129"/>
      <c r="BJ16" s="129"/>
      <c r="BK16" s="129"/>
      <c r="BL16" s="130"/>
      <c r="BM16" s="130"/>
      <c r="BN16" s="130"/>
      <c r="BO16" s="100" t="str">
        <f>IF(H16="","",AT16-BC16)</f>
        <v/>
      </c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35" t="s">
        <v>37</v>
      </c>
      <c r="CA16" s="35"/>
    </row>
    <row r="17" spans="1:79" ht="23.25" customHeight="1" x14ac:dyDescent="0.4">
      <c r="A17" s="35">
        <v>5</v>
      </c>
      <c r="B17" s="35"/>
      <c r="C17" s="117"/>
      <c r="D17" s="117"/>
      <c r="E17" s="117"/>
      <c r="F17" s="117"/>
      <c r="G17" s="11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100" t="str">
        <f t="shared" ref="Y17" si="0">IF(H17="","",H17-Q17)</f>
        <v/>
      </c>
      <c r="Z17" s="100"/>
      <c r="AA17" s="100"/>
      <c r="AB17" s="100"/>
      <c r="AC17" s="100"/>
      <c r="AD17" s="100"/>
      <c r="AE17" s="100"/>
      <c r="AF17" s="100"/>
      <c r="AG17" s="100"/>
      <c r="AH17" s="87"/>
      <c r="AI17" s="87"/>
      <c r="AJ17" s="87"/>
      <c r="AK17" s="87"/>
      <c r="AL17" s="87"/>
      <c r="AM17" s="87"/>
      <c r="AN17" s="87"/>
      <c r="AO17" s="87"/>
      <c r="AP17" s="87"/>
      <c r="AQ17" s="97"/>
      <c r="AR17" s="97"/>
      <c r="AS17" s="98"/>
      <c r="AT17" s="99" t="str">
        <f t="shared" ref="AT17" si="1">IF(AQ17="","",ROUND(AH17*AQ17,0))</f>
        <v/>
      </c>
      <c r="AU17" s="100"/>
      <c r="AV17" s="100"/>
      <c r="AW17" s="100"/>
      <c r="AX17" s="100"/>
      <c r="AY17" s="100"/>
      <c r="AZ17" s="100"/>
      <c r="BA17" s="100"/>
      <c r="BB17" s="100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  <c r="BM17" s="130"/>
      <c r="BN17" s="130"/>
      <c r="BO17" s="100" t="str">
        <f>IF(H17="","",AT17-BC17)</f>
        <v/>
      </c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35" t="s">
        <v>37</v>
      </c>
      <c r="CA17" s="35"/>
    </row>
    <row r="18" spans="1:79" ht="11.25" customHeight="1" x14ac:dyDescent="0.4">
      <c r="A18" s="4"/>
      <c r="B18" s="4"/>
      <c r="C18" s="5"/>
      <c r="D18" s="5"/>
      <c r="E18" s="5"/>
      <c r="F18" s="5"/>
      <c r="G18" s="5"/>
      <c r="H18" s="5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"/>
      <c r="AR18" s="7"/>
      <c r="AS18" s="7"/>
      <c r="AT18" s="6"/>
      <c r="AU18" s="6"/>
      <c r="AV18" s="6"/>
      <c r="AW18" s="6"/>
      <c r="AX18" s="6"/>
      <c r="AY18" s="6"/>
      <c r="AZ18" s="6"/>
      <c r="BA18" s="6"/>
      <c r="BB18" s="6"/>
      <c r="BC18" s="116" t="s">
        <v>39</v>
      </c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27">
        <f>SUMIF($BL$12:$BN$17,"非",$BO$12:$BY$17)</f>
        <v>0</v>
      </c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8"/>
      <c r="CA18" s="8"/>
    </row>
    <row r="19" spans="1:79" ht="12" customHeight="1" x14ac:dyDescent="0.4">
      <c r="A19" s="101" t="s">
        <v>57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3"/>
      <c r="BB19" s="9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8"/>
      <c r="CA19" s="8"/>
    </row>
    <row r="20" spans="1:79" ht="11.25" customHeight="1" x14ac:dyDescent="0.4">
      <c r="A20" s="12" t="s">
        <v>55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W20" s="13"/>
      <c r="X20" s="13"/>
      <c r="Y20" s="13"/>
      <c r="Z20" s="13"/>
      <c r="AA20" s="13" t="s">
        <v>56</v>
      </c>
      <c r="AB20" s="13"/>
      <c r="AC20" s="13"/>
      <c r="AD20" s="13"/>
      <c r="AE20" s="13"/>
      <c r="AF20" s="13"/>
      <c r="AG20" s="22"/>
      <c r="AH20" s="22" t="s">
        <v>100</v>
      </c>
      <c r="AI20" s="22"/>
      <c r="AJ20" s="22"/>
      <c r="AK20" s="22" t="s">
        <v>101</v>
      </c>
      <c r="AL20" s="22"/>
      <c r="AM20" s="22"/>
      <c r="AN20" s="23" t="s">
        <v>102</v>
      </c>
      <c r="BB20" s="9"/>
      <c r="BC20" s="116" t="s">
        <v>40</v>
      </c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27">
        <f>SUMIF($BL$12:$BN$17,"8%",$BO$12:$BY$17)</f>
        <v>0</v>
      </c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8"/>
      <c r="CA20" s="8"/>
    </row>
    <row r="21" spans="1:79" ht="12" customHeight="1" x14ac:dyDescent="0.4">
      <c r="A21" s="138" t="s">
        <v>24</v>
      </c>
      <c r="B21" s="139"/>
      <c r="C21" s="107" t="s">
        <v>33</v>
      </c>
      <c r="D21" s="108"/>
      <c r="E21" s="108"/>
      <c r="F21" s="108"/>
      <c r="G21" s="108"/>
      <c r="H21" s="108"/>
      <c r="I21" s="108"/>
      <c r="J21" s="108"/>
      <c r="K21" s="109"/>
      <c r="L21" s="136" t="s">
        <v>103</v>
      </c>
      <c r="M21" s="140"/>
      <c r="N21" s="140"/>
      <c r="O21" s="141"/>
      <c r="P21" s="118" t="s">
        <v>34</v>
      </c>
      <c r="Q21" s="118"/>
      <c r="R21" s="118"/>
      <c r="S21" s="118"/>
      <c r="T21" s="118"/>
      <c r="U21" s="118"/>
      <c r="V21" s="118"/>
      <c r="W21" s="118"/>
      <c r="X21" s="118"/>
      <c r="Y21" s="118"/>
      <c r="Z21" s="24"/>
      <c r="AA21" s="118" t="s">
        <v>53</v>
      </c>
      <c r="AB21" s="118"/>
      <c r="AC21" s="118"/>
      <c r="AD21" s="118"/>
      <c r="AE21" s="146"/>
      <c r="AF21" s="144"/>
      <c r="AG21" s="142"/>
      <c r="AH21" s="143"/>
      <c r="AI21" s="144"/>
      <c r="AJ21" s="142"/>
      <c r="AK21" s="143"/>
      <c r="AL21" s="144"/>
      <c r="AM21" s="142"/>
      <c r="AN21" s="145"/>
      <c r="BB21" s="9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8"/>
      <c r="CA21" s="8"/>
    </row>
    <row r="22" spans="1:79" ht="11.25" customHeight="1" x14ac:dyDescent="0.4">
      <c r="A22" s="113">
        <v>1</v>
      </c>
      <c r="B22" s="114"/>
      <c r="C22" s="121"/>
      <c r="D22" s="121"/>
      <c r="E22" s="121"/>
      <c r="F22" s="121"/>
      <c r="G22" s="121"/>
      <c r="H22" s="121"/>
      <c r="I22" s="121"/>
      <c r="J22" s="121"/>
      <c r="K22" s="121"/>
      <c r="L22" s="123" t="s">
        <v>104</v>
      </c>
      <c r="M22" s="124"/>
      <c r="N22" s="124"/>
      <c r="O22" s="125"/>
      <c r="P22" s="126" t="s">
        <v>36</v>
      </c>
      <c r="Q22" s="126"/>
      <c r="R22" s="126"/>
      <c r="S22" s="126"/>
      <c r="T22" s="126"/>
      <c r="U22" s="126"/>
      <c r="V22" s="126"/>
      <c r="W22" s="126"/>
      <c r="X22" s="126"/>
      <c r="Y22" s="126"/>
      <c r="Z22" s="24"/>
      <c r="AA22" s="118"/>
      <c r="AB22" s="118"/>
      <c r="AC22" s="118"/>
      <c r="AD22" s="118"/>
      <c r="AE22" s="146"/>
      <c r="AF22" s="144"/>
      <c r="AG22" s="142"/>
      <c r="AH22" s="143"/>
      <c r="AI22" s="144"/>
      <c r="AJ22" s="142"/>
      <c r="AK22" s="143"/>
      <c r="AL22" s="144"/>
      <c r="AM22" s="142"/>
      <c r="AN22" s="145"/>
      <c r="BB22" s="9"/>
      <c r="BC22" s="116" t="s">
        <v>41</v>
      </c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00">
        <f>SUMIF($BL$12:$BN$17,"10%",$BO$12:$BY$17)</f>
        <v>1850000</v>
      </c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8"/>
      <c r="CA22" s="8"/>
    </row>
    <row r="23" spans="1:79" ht="12" customHeight="1" x14ac:dyDescent="0.4">
      <c r="A23" s="113"/>
      <c r="B23" s="114"/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124"/>
      <c r="N23" s="124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24"/>
      <c r="AA23" s="118" t="s">
        <v>52</v>
      </c>
      <c r="AB23" s="118"/>
      <c r="AC23" s="118"/>
      <c r="AD23" s="118"/>
      <c r="AE23" s="146"/>
      <c r="AF23" s="144"/>
      <c r="AG23" s="142"/>
      <c r="AH23" s="143"/>
      <c r="AI23" s="144"/>
      <c r="AJ23" s="142"/>
      <c r="AK23" s="143"/>
      <c r="AL23" s="144"/>
      <c r="AM23" s="142"/>
      <c r="AN23" s="145"/>
      <c r="BB23" s="9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8"/>
      <c r="CA23" s="8"/>
    </row>
    <row r="24" spans="1:79" ht="11.25" customHeight="1" x14ac:dyDescent="0.4">
      <c r="A24" s="113">
        <v>2</v>
      </c>
      <c r="B24" s="114"/>
      <c r="C24" s="121"/>
      <c r="D24" s="121"/>
      <c r="E24" s="121"/>
      <c r="F24" s="121"/>
      <c r="G24" s="121"/>
      <c r="H24" s="121"/>
      <c r="I24" s="121"/>
      <c r="J24" s="121"/>
      <c r="K24" s="121"/>
      <c r="L24" s="123" t="s">
        <v>104</v>
      </c>
      <c r="M24" s="124"/>
      <c r="N24" s="124"/>
      <c r="O24" s="125"/>
      <c r="P24" s="126" t="s">
        <v>36</v>
      </c>
      <c r="Q24" s="126"/>
      <c r="R24" s="126"/>
      <c r="S24" s="126"/>
      <c r="T24" s="126"/>
      <c r="U24" s="126"/>
      <c r="V24" s="126"/>
      <c r="W24" s="126"/>
      <c r="X24" s="126"/>
      <c r="Y24" s="126"/>
      <c r="Z24" s="24"/>
      <c r="AA24" s="118"/>
      <c r="AB24" s="118"/>
      <c r="AC24" s="118"/>
      <c r="AD24" s="118"/>
      <c r="AE24" s="146"/>
      <c r="AF24" s="144"/>
      <c r="AG24" s="142"/>
      <c r="AH24" s="143"/>
      <c r="AI24" s="144"/>
      <c r="AJ24" s="142"/>
      <c r="AK24" s="143"/>
      <c r="AL24" s="144"/>
      <c r="AM24" s="142"/>
      <c r="AN24" s="145"/>
      <c r="BC24" s="116" t="s">
        <v>42</v>
      </c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27">
        <f>BO18</f>
        <v>0</v>
      </c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8"/>
      <c r="CA24" s="8"/>
    </row>
    <row r="25" spans="1:79" ht="12" customHeight="1" x14ac:dyDescent="0.4">
      <c r="A25" s="113"/>
      <c r="B25" s="114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24"/>
      <c r="N25" s="124"/>
      <c r="O25" s="125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24"/>
      <c r="AA25" s="118" t="s">
        <v>54</v>
      </c>
      <c r="AB25" s="118"/>
      <c r="AC25" s="118"/>
      <c r="AD25" s="118"/>
      <c r="AE25" s="146"/>
      <c r="AF25" s="144"/>
      <c r="AG25" s="142"/>
      <c r="AH25" s="143"/>
      <c r="AI25" s="144"/>
      <c r="AJ25" s="142"/>
      <c r="AK25" s="143"/>
      <c r="AL25" s="144"/>
      <c r="AM25" s="142"/>
      <c r="AN25" s="145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8"/>
      <c r="CA25" s="8"/>
    </row>
    <row r="26" spans="1:79" ht="11.25" customHeight="1" x14ac:dyDescent="0.4">
      <c r="A26" s="113">
        <v>3</v>
      </c>
      <c r="B26" s="114"/>
      <c r="C26" s="121"/>
      <c r="D26" s="121"/>
      <c r="E26" s="121"/>
      <c r="F26" s="121"/>
      <c r="G26" s="121"/>
      <c r="H26" s="121"/>
      <c r="I26" s="121"/>
      <c r="J26" s="121"/>
      <c r="K26" s="121"/>
      <c r="L26" s="123" t="s">
        <v>104</v>
      </c>
      <c r="M26" s="124"/>
      <c r="N26" s="124"/>
      <c r="O26" s="125"/>
      <c r="P26" s="126" t="s">
        <v>36</v>
      </c>
      <c r="Q26" s="126"/>
      <c r="R26" s="126"/>
      <c r="S26" s="126"/>
      <c r="T26" s="126"/>
      <c r="U26" s="126"/>
      <c r="V26" s="126"/>
      <c r="W26" s="126"/>
      <c r="X26" s="126"/>
      <c r="Y26" s="126"/>
      <c r="Z26" s="24"/>
      <c r="AA26" s="118"/>
      <c r="AB26" s="118"/>
      <c r="AC26" s="118"/>
      <c r="AD26" s="118"/>
      <c r="AE26" s="146"/>
      <c r="AF26" s="144"/>
      <c r="AG26" s="142"/>
      <c r="AH26" s="143"/>
      <c r="AI26" s="144"/>
      <c r="AJ26" s="142"/>
      <c r="AK26" s="143"/>
      <c r="AL26" s="144"/>
      <c r="AM26" s="142"/>
      <c r="AN26" s="145"/>
      <c r="AQ26" s="128" t="s">
        <v>49</v>
      </c>
      <c r="AR26" s="128"/>
      <c r="AS26" s="128"/>
      <c r="AT26" s="100">
        <f>ROUNDDOWN(BO20*0.08,0)</f>
        <v>0</v>
      </c>
      <c r="AU26" s="100"/>
      <c r="AV26" s="100"/>
      <c r="AW26" s="100"/>
      <c r="AX26" s="100"/>
      <c r="AY26" s="100"/>
      <c r="AZ26" s="100"/>
      <c r="BA26" s="100"/>
      <c r="BB26" s="100"/>
      <c r="BC26" s="116" t="s">
        <v>43</v>
      </c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00">
        <f>BO20+AT26</f>
        <v>0</v>
      </c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8"/>
      <c r="CA26" s="8"/>
    </row>
    <row r="27" spans="1:79" ht="12" customHeight="1" x14ac:dyDescent="0.4">
      <c r="A27" s="113"/>
      <c r="B27" s="114"/>
      <c r="C27" s="122"/>
      <c r="D27" s="122"/>
      <c r="E27" s="122"/>
      <c r="F27" s="122"/>
      <c r="G27" s="122"/>
      <c r="H27" s="122"/>
      <c r="I27" s="122"/>
      <c r="J27" s="122"/>
      <c r="K27" s="122"/>
      <c r="L27" s="123"/>
      <c r="M27" s="124"/>
      <c r="N27" s="124"/>
      <c r="O27" s="125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4"/>
      <c r="AA27" s="14"/>
      <c r="AB27" s="14"/>
      <c r="AC27" s="14"/>
      <c r="AD27" s="14"/>
      <c r="AE27" s="11"/>
      <c r="AF27" s="11"/>
      <c r="AG27" s="11"/>
      <c r="AH27" s="11"/>
      <c r="AI27" s="11"/>
      <c r="AJ27" s="11"/>
      <c r="AK27" s="11"/>
      <c r="AL27" s="11"/>
      <c r="AM27" s="11"/>
      <c r="AN27" s="15"/>
      <c r="AQ27" s="128"/>
      <c r="AR27" s="128"/>
      <c r="AS27" s="128"/>
      <c r="AT27" s="100"/>
      <c r="AU27" s="100"/>
      <c r="AV27" s="100"/>
      <c r="AW27" s="100"/>
      <c r="AX27" s="100"/>
      <c r="AY27" s="100"/>
      <c r="AZ27" s="100"/>
      <c r="BA27" s="100"/>
      <c r="BB27" s="100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8"/>
      <c r="CA27" s="8"/>
    </row>
    <row r="28" spans="1:79" ht="11.25" customHeight="1" x14ac:dyDescent="0.4">
      <c r="A28" s="113">
        <v>4</v>
      </c>
      <c r="B28" s="114"/>
      <c r="C28" s="121"/>
      <c r="D28" s="121"/>
      <c r="E28" s="121"/>
      <c r="F28" s="121"/>
      <c r="G28" s="121"/>
      <c r="H28" s="121"/>
      <c r="I28" s="121"/>
      <c r="J28" s="121"/>
      <c r="K28" s="121"/>
      <c r="L28" s="123" t="s">
        <v>104</v>
      </c>
      <c r="M28" s="124"/>
      <c r="N28" s="124"/>
      <c r="O28" s="125"/>
      <c r="P28" s="126" t="s">
        <v>36</v>
      </c>
      <c r="Q28" s="126"/>
      <c r="R28" s="126"/>
      <c r="S28" s="126"/>
      <c r="T28" s="126"/>
      <c r="U28" s="126"/>
      <c r="V28" s="126"/>
      <c r="W28" s="126"/>
      <c r="X28" s="126"/>
      <c r="Y28" s="126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5"/>
      <c r="AQ28" s="128" t="s">
        <v>50</v>
      </c>
      <c r="AR28" s="128"/>
      <c r="AS28" s="128"/>
      <c r="AT28" s="100">
        <f>ROUNDDOWN(BO22*0.1,0)</f>
        <v>185000</v>
      </c>
      <c r="AU28" s="100"/>
      <c r="AV28" s="100"/>
      <c r="AW28" s="100"/>
      <c r="AX28" s="100"/>
      <c r="AY28" s="100"/>
      <c r="AZ28" s="100"/>
      <c r="BA28" s="100"/>
      <c r="BB28" s="100"/>
      <c r="BC28" s="116" t="s">
        <v>73</v>
      </c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00">
        <f>BO22+AT28</f>
        <v>2035000</v>
      </c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8"/>
      <c r="CA28" s="8"/>
    </row>
    <row r="29" spans="1:79" ht="12" customHeight="1" x14ac:dyDescent="0.4">
      <c r="A29" s="113"/>
      <c r="B29" s="114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124"/>
      <c r="N29" s="124"/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5"/>
      <c r="AQ29" s="128"/>
      <c r="AR29" s="128"/>
      <c r="AS29" s="128"/>
      <c r="AT29" s="100"/>
      <c r="AU29" s="100"/>
      <c r="AV29" s="100"/>
      <c r="AW29" s="100"/>
      <c r="AX29" s="100"/>
      <c r="AY29" s="100"/>
      <c r="AZ29" s="100"/>
      <c r="BA29" s="100"/>
      <c r="BB29" s="100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8"/>
      <c r="CA29" s="8"/>
    </row>
    <row r="30" spans="1:79" ht="11.25" customHeight="1" x14ac:dyDescent="0.4">
      <c r="A30" s="113">
        <v>5</v>
      </c>
      <c r="B30" s="114"/>
      <c r="C30" s="121"/>
      <c r="D30" s="121"/>
      <c r="E30" s="121"/>
      <c r="F30" s="121"/>
      <c r="G30" s="121"/>
      <c r="H30" s="121"/>
      <c r="I30" s="121"/>
      <c r="J30" s="121"/>
      <c r="K30" s="121"/>
      <c r="L30" s="123" t="s">
        <v>104</v>
      </c>
      <c r="M30" s="124"/>
      <c r="N30" s="124"/>
      <c r="O30" s="125"/>
      <c r="P30" s="126" t="s">
        <v>36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5"/>
      <c r="AQ30" s="115" t="s">
        <v>38</v>
      </c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27">
        <f>SUM(BO24:BY29)</f>
        <v>2035000</v>
      </c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8"/>
      <c r="CA30" s="8"/>
    </row>
    <row r="31" spans="1:79" ht="12" customHeight="1" x14ac:dyDescent="0.4">
      <c r="A31" s="113"/>
      <c r="B31" s="114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124"/>
      <c r="N31" s="124"/>
      <c r="O31" s="125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8"/>
      <c r="CA31" s="8"/>
    </row>
    <row r="32" spans="1:79" ht="12" customHeight="1" x14ac:dyDescent="0.4">
      <c r="A32" s="1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5"/>
      <c r="AP32" s="10"/>
      <c r="BZ32" s="10"/>
      <c r="CA32" s="10"/>
    </row>
    <row r="33" spans="1:40" ht="11.25" customHeight="1" x14ac:dyDescent="0.4">
      <c r="A33" s="120" t="s">
        <v>46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7" t="s">
        <v>47</v>
      </c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9"/>
      <c r="AE33" s="118" t="s">
        <v>48</v>
      </c>
      <c r="AF33" s="118"/>
      <c r="AG33" s="118"/>
      <c r="AH33" s="118"/>
      <c r="AI33" s="118"/>
      <c r="AJ33" s="118"/>
      <c r="AK33" s="118"/>
      <c r="AL33" s="118"/>
      <c r="AM33" s="118"/>
      <c r="AN33" s="119"/>
    </row>
    <row r="34" spans="1:40" ht="23.25" customHeight="1" x14ac:dyDescent="0.4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110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6"/>
      <c r="AE34" s="111"/>
      <c r="AF34" s="111"/>
      <c r="AG34" s="111"/>
      <c r="AH34" s="111"/>
      <c r="AI34" s="111"/>
      <c r="AJ34" s="111"/>
      <c r="AK34" s="111"/>
      <c r="AL34" s="111"/>
      <c r="AM34" s="111"/>
      <c r="AN34" s="112"/>
    </row>
    <row r="35" spans="1:40" ht="23.25" customHeight="1" x14ac:dyDescent="0.4"/>
    <row r="36" spans="1:40" ht="23.25" customHeight="1" x14ac:dyDescent="0.4"/>
    <row r="37" spans="1:40" ht="23.25" customHeight="1" x14ac:dyDescent="0.4"/>
    <row r="38" spans="1:40" ht="23.25" customHeight="1" x14ac:dyDescent="0.4"/>
    <row r="39" spans="1:40" ht="23.25" customHeight="1" x14ac:dyDescent="0.4"/>
  </sheetData>
  <sheetProtection sheet="1" scenarios="1"/>
  <mergeCells count="195">
    <mergeCell ref="C28:E29"/>
    <mergeCell ref="F28:H29"/>
    <mergeCell ref="I28:K29"/>
    <mergeCell ref="L28:O29"/>
    <mergeCell ref="P28:Y29"/>
    <mergeCell ref="C30:E31"/>
    <mergeCell ref="F30:H31"/>
    <mergeCell ref="I30:K31"/>
    <mergeCell ref="L30:O31"/>
    <mergeCell ref="P30:Y31"/>
    <mergeCell ref="AK25:AK26"/>
    <mergeCell ref="AL25:AL26"/>
    <mergeCell ref="AM25:AM26"/>
    <mergeCell ref="AN25:AN26"/>
    <mergeCell ref="C26:E27"/>
    <mergeCell ref="F26:H27"/>
    <mergeCell ref="I26:K27"/>
    <mergeCell ref="L26:O27"/>
    <mergeCell ref="P26:Y27"/>
    <mergeCell ref="AI25:AI26"/>
    <mergeCell ref="AJ25:AJ26"/>
    <mergeCell ref="BR1:BW1"/>
    <mergeCell ref="BX1:BY1"/>
    <mergeCell ref="BZ1:CA1"/>
    <mergeCell ref="BM3:CA3"/>
    <mergeCell ref="A4:G5"/>
    <mergeCell ref="BM4:BQ4"/>
    <mergeCell ref="BR4:BV4"/>
    <mergeCell ref="BW4:CA4"/>
    <mergeCell ref="BM5:BQ8"/>
    <mergeCell ref="BR5:BV8"/>
    <mergeCell ref="BW5:CA8"/>
    <mergeCell ref="A6:G6"/>
    <mergeCell ref="H6:AF6"/>
    <mergeCell ref="A7:G7"/>
    <mergeCell ref="H7:AF7"/>
    <mergeCell ref="AJ7:AT8"/>
    <mergeCell ref="H4:I5"/>
    <mergeCell ref="J4:AF5"/>
    <mergeCell ref="T1:X1"/>
    <mergeCell ref="Y1:AF1"/>
    <mergeCell ref="AA21:AD22"/>
    <mergeCell ref="AE21:AE22"/>
    <mergeCell ref="AF21:AF22"/>
    <mergeCell ref="AG21:AG22"/>
    <mergeCell ref="AH21:AH22"/>
    <mergeCell ref="AI21:AI22"/>
    <mergeCell ref="BC12:BK12"/>
    <mergeCell ref="AU7:BG8"/>
    <mergeCell ref="A9:G9"/>
    <mergeCell ref="H9:AC9"/>
    <mergeCell ref="AJ9:AT9"/>
    <mergeCell ref="AU9:BG9"/>
    <mergeCell ref="P10:V10"/>
    <mergeCell ref="AJ10:AT10"/>
    <mergeCell ref="AU10:BG10"/>
    <mergeCell ref="A10:G10"/>
    <mergeCell ref="H10:O10"/>
    <mergeCell ref="W10:AC10"/>
    <mergeCell ref="C12:G12"/>
    <mergeCell ref="H12:P12"/>
    <mergeCell ref="Q12:X12"/>
    <mergeCell ref="Y12:AG12"/>
    <mergeCell ref="A12:B12"/>
    <mergeCell ref="AH12:AP12"/>
    <mergeCell ref="AJ21:AJ22"/>
    <mergeCell ref="AK21:AK22"/>
    <mergeCell ref="AL21:AL22"/>
    <mergeCell ref="AM21:AM22"/>
    <mergeCell ref="AN21:AN22"/>
    <mergeCell ref="C22:E23"/>
    <mergeCell ref="H17:P17"/>
    <mergeCell ref="Q17:X17"/>
    <mergeCell ref="AK23:AK24"/>
    <mergeCell ref="AL23:AL24"/>
    <mergeCell ref="AM23:AM24"/>
    <mergeCell ref="AN23:AN24"/>
    <mergeCell ref="C24:E25"/>
    <mergeCell ref="AE23:AE24"/>
    <mergeCell ref="AF23:AF24"/>
    <mergeCell ref="AG23:AG24"/>
    <mergeCell ref="AH23:AH24"/>
    <mergeCell ref="AI23:AI24"/>
    <mergeCell ref="AJ23:AJ24"/>
    <mergeCell ref="AA25:AD26"/>
    <mergeCell ref="AE25:AE26"/>
    <mergeCell ref="AF25:AF26"/>
    <mergeCell ref="AG25:AG26"/>
    <mergeCell ref="AH25:AH26"/>
    <mergeCell ref="A16:B16"/>
    <mergeCell ref="A15:B15"/>
    <mergeCell ref="A14:B14"/>
    <mergeCell ref="A24:B25"/>
    <mergeCell ref="A21:B21"/>
    <mergeCell ref="F24:H25"/>
    <mergeCell ref="I24:K25"/>
    <mergeCell ref="L24:O25"/>
    <mergeCell ref="P24:Y25"/>
    <mergeCell ref="C21:K21"/>
    <mergeCell ref="L21:O21"/>
    <mergeCell ref="P21:Y21"/>
    <mergeCell ref="A13:B13"/>
    <mergeCell ref="C14:G14"/>
    <mergeCell ref="H14:P14"/>
    <mergeCell ref="Q14:X14"/>
    <mergeCell ref="BL12:BN12"/>
    <mergeCell ref="BO12:BY12"/>
    <mergeCell ref="BZ12:CA12"/>
    <mergeCell ref="C13:G13"/>
    <mergeCell ref="H13:P13"/>
    <mergeCell ref="Q13:X13"/>
    <mergeCell ref="Y13:AG13"/>
    <mergeCell ref="AH13:AP13"/>
    <mergeCell ref="AQ13:AS13"/>
    <mergeCell ref="AT13:BB13"/>
    <mergeCell ref="BC13:BK13"/>
    <mergeCell ref="BL13:BN13"/>
    <mergeCell ref="BO13:BY13"/>
    <mergeCell ref="BZ13:CA13"/>
    <mergeCell ref="AQ14:AS14"/>
    <mergeCell ref="AT14:BB14"/>
    <mergeCell ref="BC14:BK14"/>
    <mergeCell ref="AH14:AP14"/>
    <mergeCell ref="AQ12:AS12"/>
    <mergeCell ref="AT12:BB12"/>
    <mergeCell ref="BO15:BY15"/>
    <mergeCell ref="BZ15:CA15"/>
    <mergeCell ref="C16:G16"/>
    <mergeCell ref="H16:P16"/>
    <mergeCell ref="Q16:X16"/>
    <mergeCell ref="Y16:AG16"/>
    <mergeCell ref="AH16:AP16"/>
    <mergeCell ref="AQ16:AS16"/>
    <mergeCell ref="BL14:BN14"/>
    <mergeCell ref="BO14:BY14"/>
    <mergeCell ref="BZ14:CA14"/>
    <mergeCell ref="C15:G15"/>
    <mergeCell ref="H15:P15"/>
    <mergeCell ref="Q15:X15"/>
    <mergeCell ref="Y15:AG15"/>
    <mergeCell ref="AH15:AP15"/>
    <mergeCell ref="AQ15:AS15"/>
    <mergeCell ref="AT15:BB15"/>
    <mergeCell ref="AT16:BB16"/>
    <mergeCell ref="BC16:BK16"/>
    <mergeCell ref="Y14:AG14"/>
    <mergeCell ref="BC15:BK15"/>
    <mergeCell ref="BL15:BN15"/>
    <mergeCell ref="BO18:BY19"/>
    <mergeCell ref="BC20:BN21"/>
    <mergeCell ref="BO20:BY21"/>
    <mergeCell ref="BC17:BK17"/>
    <mergeCell ref="BL17:BN17"/>
    <mergeCell ref="BO17:BY17"/>
    <mergeCell ref="BZ17:CA17"/>
    <mergeCell ref="BL16:BN16"/>
    <mergeCell ref="BO16:BY16"/>
    <mergeCell ref="BZ16:CA16"/>
    <mergeCell ref="BO30:BY31"/>
    <mergeCell ref="AQ28:AS29"/>
    <mergeCell ref="AT28:BB29"/>
    <mergeCell ref="BC28:BN29"/>
    <mergeCell ref="BO28:BY29"/>
    <mergeCell ref="BC22:BN23"/>
    <mergeCell ref="BO22:BY23"/>
    <mergeCell ref="BC24:BN25"/>
    <mergeCell ref="BO24:BY25"/>
    <mergeCell ref="AQ26:AS27"/>
    <mergeCell ref="AT26:BB27"/>
    <mergeCell ref="BC26:BN27"/>
    <mergeCell ref="BO26:BY27"/>
    <mergeCell ref="AQ17:AS17"/>
    <mergeCell ref="AT17:BB17"/>
    <mergeCell ref="A19:AN19"/>
    <mergeCell ref="A34:O34"/>
    <mergeCell ref="P33:AD33"/>
    <mergeCell ref="P34:AD34"/>
    <mergeCell ref="AE34:AN34"/>
    <mergeCell ref="A30:B31"/>
    <mergeCell ref="A26:B27"/>
    <mergeCell ref="A28:B29"/>
    <mergeCell ref="A22:B23"/>
    <mergeCell ref="AQ30:BN31"/>
    <mergeCell ref="BC18:BN19"/>
    <mergeCell ref="C17:G17"/>
    <mergeCell ref="Y17:AG17"/>
    <mergeCell ref="AH17:AP17"/>
    <mergeCell ref="AE33:AN33"/>
    <mergeCell ref="A33:O33"/>
    <mergeCell ref="A17:B17"/>
    <mergeCell ref="F22:H23"/>
    <mergeCell ref="I22:K23"/>
    <mergeCell ref="L22:O23"/>
    <mergeCell ref="P22:Y23"/>
    <mergeCell ref="AA23:AD24"/>
  </mergeCells>
  <phoneticPr fontId="2"/>
  <dataValidations count="2">
    <dataValidation type="list" allowBlank="1" showInputMessage="1" showErrorMessage="1" sqref="BL13:BN17" xr:uid="{6F115013-E776-41DE-89B7-225847B4A646}">
      <formula1>"10%,8%,非"</formula1>
    </dataValidation>
    <dataValidation type="list" allowBlank="1" showInputMessage="1" showErrorMessage="1" sqref="AQ13:AQ18" xr:uid="{027A488C-70D2-4708-9140-859CD88DCBBB}">
      <formula1>"90%,100%"</formula1>
    </dataValidation>
  </dataValidation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98" orientation="landscape" r:id="rId1"/>
  <headerFooter>
    <oddFooter>&amp;Rver.2.0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64A5B-29C2-4180-A6EC-D923ADCB23CD}">
  <sheetPr>
    <pageSetUpPr fitToPage="1"/>
  </sheetPr>
  <dimension ref="A1:CA45"/>
  <sheetViews>
    <sheetView view="pageBreakPreview" zoomScaleNormal="100" zoomScaleSheetLayoutView="100" workbookViewId="0">
      <selection activeCell="CK18" sqref="CK18"/>
    </sheetView>
  </sheetViews>
  <sheetFormatPr defaultColWidth="1.625" defaultRowHeight="15.75" customHeight="1" x14ac:dyDescent="0.4"/>
  <cols>
    <col min="1" max="16384" width="1.625" style="3"/>
  </cols>
  <sheetData>
    <row r="1" spans="1:79" ht="24.75" customHeight="1" x14ac:dyDescent="0.1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53" t="s">
        <v>120</v>
      </c>
      <c r="U1" s="153"/>
      <c r="V1" s="153"/>
      <c r="W1" s="153"/>
      <c r="X1" s="153"/>
      <c r="Y1" s="153" t="str">
        <f>請求明細書!BC3&amp;"/"&amp;請求明細書!BJ3&amp;"/"&amp;請求明細書!BO3</f>
        <v>2023/9/30</v>
      </c>
      <c r="Z1" s="153"/>
      <c r="AA1" s="153"/>
      <c r="AB1" s="153"/>
      <c r="AC1" s="153"/>
      <c r="AD1" s="153"/>
      <c r="AE1" s="153"/>
      <c r="AF1" s="15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K1" s="2"/>
      <c r="BR1" s="153" t="s">
        <v>17</v>
      </c>
      <c r="BS1" s="153"/>
      <c r="BT1" s="153"/>
      <c r="BU1" s="153"/>
      <c r="BV1" s="153"/>
      <c r="BW1" s="153"/>
      <c r="BX1" s="153" t="s">
        <v>70</v>
      </c>
      <c r="BY1" s="153"/>
      <c r="BZ1" s="154">
        <v>1</v>
      </c>
      <c r="CA1" s="154"/>
    </row>
    <row r="2" spans="1:79" ht="4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9" ht="11.25" customHeight="1" x14ac:dyDescent="0.15">
      <c r="BM3" s="208" t="s">
        <v>20</v>
      </c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</row>
    <row r="4" spans="1:79" ht="15" customHeight="1" x14ac:dyDescent="0.4">
      <c r="A4" s="222" t="s">
        <v>2</v>
      </c>
      <c r="B4" s="223"/>
      <c r="C4" s="223"/>
      <c r="D4" s="223"/>
      <c r="E4" s="223"/>
      <c r="F4" s="223"/>
      <c r="G4" s="223"/>
      <c r="H4" s="181" t="s">
        <v>6</v>
      </c>
      <c r="I4" s="182"/>
      <c r="J4" s="185">
        <f>請求明細書!I6</f>
        <v>1234567891234</v>
      </c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6"/>
      <c r="BM4" s="209" t="s">
        <v>21</v>
      </c>
      <c r="BN4" s="209"/>
      <c r="BO4" s="209"/>
      <c r="BP4" s="209"/>
      <c r="BQ4" s="209"/>
      <c r="BR4" s="209" t="s">
        <v>22</v>
      </c>
      <c r="BS4" s="209"/>
      <c r="BT4" s="209"/>
      <c r="BU4" s="209"/>
      <c r="BV4" s="209"/>
      <c r="BW4" s="209" t="s">
        <v>23</v>
      </c>
      <c r="BX4" s="209"/>
      <c r="BY4" s="209"/>
      <c r="BZ4" s="209"/>
      <c r="CA4" s="209"/>
    </row>
    <row r="5" spans="1:79" ht="3.75" customHeight="1" x14ac:dyDescent="0.4">
      <c r="A5" s="224"/>
      <c r="B5" s="225"/>
      <c r="C5" s="225"/>
      <c r="D5" s="225"/>
      <c r="E5" s="225"/>
      <c r="F5" s="225"/>
      <c r="G5" s="225"/>
      <c r="H5" s="183"/>
      <c r="I5" s="184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8"/>
      <c r="BM5" s="210"/>
      <c r="BN5" s="211"/>
      <c r="BO5" s="211"/>
      <c r="BP5" s="211"/>
      <c r="BQ5" s="212"/>
      <c r="BR5" s="210"/>
      <c r="BS5" s="211"/>
      <c r="BT5" s="211"/>
      <c r="BU5" s="211"/>
      <c r="BV5" s="212"/>
      <c r="BW5" s="210"/>
      <c r="BX5" s="211"/>
      <c r="BY5" s="211"/>
      <c r="BZ5" s="211"/>
      <c r="CA5" s="212"/>
    </row>
    <row r="6" spans="1:79" ht="18.75" customHeight="1" x14ac:dyDescent="0.4">
      <c r="A6" s="224" t="s">
        <v>5</v>
      </c>
      <c r="B6" s="225"/>
      <c r="C6" s="225"/>
      <c r="D6" s="225"/>
      <c r="E6" s="225"/>
      <c r="F6" s="225"/>
      <c r="G6" s="225"/>
      <c r="H6" s="172" t="str">
        <f>請求明細書!G10</f>
        <v>兵庫県丹波市春日町○○1234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4"/>
      <c r="BM6" s="213"/>
      <c r="BN6" s="214"/>
      <c r="BO6" s="214"/>
      <c r="BP6" s="214"/>
      <c r="BQ6" s="215"/>
      <c r="BR6" s="213"/>
      <c r="BS6" s="214"/>
      <c r="BT6" s="214"/>
      <c r="BU6" s="214"/>
      <c r="BV6" s="215"/>
      <c r="BW6" s="213"/>
      <c r="BX6" s="214"/>
      <c r="BY6" s="214"/>
      <c r="BZ6" s="214"/>
      <c r="CA6" s="215"/>
    </row>
    <row r="7" spans="1:79" ht="18.75" customHeight="1" x14ac:dyDescent="0.4">
      <c r="A7" s="232" t="s">
        <v>51</v>
      </c>
      <c r="B7" s="233"/>
      <c r="C7" s="233"/>
      <c r="D7" s="233"/>
      <c r="E7" s="233"/>
      <c r="F7" s="233"/>
      <c r="G7" s="233"/>
      <c r="H7" s="178" t="str">
        <f>請求明細書!G7</f>
        <v>㈱テスト工務店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80"/>
      <c r="AJ7" s="193" t="s">
        <v>65</v>
      </c>
      <c r="AK7" s="194"/>
      <c r="AL7" s="194"/>
      <c r="AM7" s="194"/>
      <c r="AN7" s="194"/>
      <c r="AO7" s="194"/>
      <c r="AP7" s="194"/>
      <c r="AQ7" s="194"/>
      <c r="AR7" s="194"/>
      <c r="AS7" s="194"/>
      <c r="AT7" s="195"/>
      <c r="AU7" s="202">
        <f>SUM(BQ23:CA28)</f>
        <v>45000</v>
      </c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4"/>
      <c r="BM7" s="213"/>
      <c r="BN7" s="214"/>
      <c r="BO7" s="214"/>
      <c r="BP7" s="214"/>
      <c r="BQ7" s="215"/>
      <c r="BR7" s="213"/>
      <c r="BS7" s="214"/>
      <c r="BT7" s="214"/>
      <c r="BU7" s="214"/>
      <c r="BV7" s="215"/>
      <c r="BW7" s="213"/>
      <c r="BX7" s="214"/>
      <c r="BY7" s="214"/>
      <c r="BZ7" s="214"/>
      <c r="CA7" s="215"/>
    </row>
    <row r="8" spans="1:79" ht="9" customHeight="1" x14ac:dyDescent="0.4">
      <c r="AJ8" s="196"/>
      <c r="AK8" s="197"/>
      <c r="AL8" s="197"/>
      <c r="AM8" s="197"/>
      <c r="AN8" s="197"/>
      <c r="AO8" s="197"/>
      <c r="AP8" s="197"/>
      <c r="AQ8" s="197"/>
      <c r="AR8" s="197"/>
      <c r="AS8" s="197"/>
      <c r="AT8" s="198"/>
      <c r="AU8" s="205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7"/>
      <c r="BM8" s="216"/>
      <c r="BN8" s="217"/>
      <c r="BO8" s="217"/>
      <c r="BP8" s="217"/>
      <c r="BQ8" s="218"/>
      <c r="BR8" s="216"/>
      <c r="BS8" s="217"/>
      <c r="BT8" s="217"/>
      <c r="BU8" s="217"/>
      <c r="BV8" s="218"/>
      <c r="BW8" s="216"/>
      <c r="BX8" s="217"/>
      <c r="BY8" s="217"/>
      <c r="BZ8" s="217"/>
      <c r="CA8" s="218"/>
    </row>
    <row r="9" spans="1:79" ht="30" customHeight="1" x14ac:dyDescent="0.4">
      <c r="A9" s="229" t="s">
        <v>19</v>
      </c>
      <c r="B9" s="230"/>
      <c r="C9" s="230"/>
      <c r="D9" s="230"/>
      <c r="E9" s="230"/>
      <c r="F9" s="230"/>
      <c r="G9" s="231"/>
      <c r="H9" s="190" t="s">
        <v>95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2"/>
      <c r="AJ9" s="199" t="s">
        <v>52</v>
      </c>
      <c r="AK9" s="200"/>
      <c r="AL9" s="200"/>
      <c r="AM9" s="200"/>
      <c r="AN9" s="200"/>
      <c r="AO9" s="200"/>
      <c r="AP9" s="200"/>
      <c r="AQ9" s="200"/>
      <c r="AR9" s="200"/>
      <c r="AS9" s="200"/>
      <c r="AT9" s="201"/>
      <c r="AU9" s="219">
        <f>SUM(AU31:BC34)</f>
        <v>4500</v>
      </c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1"/>
    </row>
    <row r="10" spans="1:79" ht="30" customHeight="1" x14ac:dyDescent="0.4">
      <c r="A10" s="226" t="s">
        <v>72</v>
      </c>
      <c r="B10" s="227"/>
      <c r="C10" s="227"/>
      <c r="D10" s="227"/>
      <c r="E10" s="227"/>
      <c r="F10" s="227"/>
      <c r="G10" s="228"/>
      <c r="H10" s="190" t="s">
        <v>93</v>
      </c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2"/>
      <c r="AJ10" s="199" t="s">
        <v>77</v>
      </c>
      <c r="AK10" s="200"/>
      <c r="AL10" s="200"/>
      <c r="AM10" s="200"/>
      <c r="AN10" s="200"/>
      <c r="AO10" s="200"/>
      <c r="AP10" s="200"/>
      <c r="AQ10" s="200"/>
      <c r="AR10" s="200"/>
      <c r="AS10" s="200"/>
      <c r="AT10" s="201"/>
      <c r="AU10" s="219">
        <f>SUM(AU7:BG9)</f>
        <v>49500</v>
      </c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1"/>
    </row>
    <row r="11" spans="1:79" ht="8.25" customHeight="1" x14ac:dyDescent="0.4"/>
    <row r="12" spans="1:79" ht="25.5" customHeight="1" x14ac:dyDescent="0.4">
      <c r="A12" s="152" t="s">
        <v>24</v>
      </c>
      <c r="B12" s="152"/>
      <c r="C12" s="133" t="s">
        <v>58</v>
      </c>
      <c r="D12" s="133"/>
      <c r="E12" s="133"/>
      <c r="F12" s="133"/>
      <c r="G12" s="133"/>
      <c r="H12" s="133"/>
      <c r="I12" s="133"/>
      <c r="J12" s="133"/>
      <c r="K12" s="133" t="s">
        <v>59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2" t="s">
        <v>45</v>
      </c>
      <c r="AV12" s="132"/>
      <c r="AW12" s="132"/>
      <c r="AX12" s="133" t="s">
        <v>61</v>
      </c>
      <c r="AY12" s="133"/>
      <c r="AZ12" s="133"/>
      <c r="BA12" s="133"/>
      <c r="BB12" s="133"/>
      <c r="BC12" s="133"/>
      <c r="BD12" s="132" t="s">
        <v>62</v>
      </c>
      <c r="BE12" s="132"/>
      <c r="BF12" s="132"/>
      <c r="BG12" s="132"/>
      <c r="BH12" s="132" t="s">
        <v>63</v>
      </c>
      <c r="BI12" s="132"/>
      <c r="BJ12" s="132"/>
      <c r="BK12" s="132"/>
      <c r="BL12" s="132"/>
      <c r="BM12" s="132"/>
      <c r="BN12" s="132"/>
      <c r="BO12" s="132"/>
      <c r="BP12" s="132"/>
      <c r="BQ12" s="134" t="s">
        <v>60</v>
      </c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</row>
    <row r="13" spans="1:79" ht="18.75" customHeight="1" x14ac:dyDescent="0.4">
      <c r="A13" s="35">
        <v>1</v>
      </c>
      <c r="B13" s="35"/>
      <c r="C13" s="117">
        <v>45170</v>
      </c>
      <c r="D13" s="117"/>
      <c r="E13" s="117"/>
      <c r="F13" s="117"/>
      <c r="G13" s="117"/>
      <c r="H13" s="117"/>
      <c r="I13" s="117"/>
      <c r="J13" s="117"/>
      <c r="K13" s="87" t="s">
        <v>96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234">
        <v>0.1</v>
      </c>
      <c r="AV13" s="234"/>
      <c r="AW13" s="234"/>
      <c r="AX13" s="189">
        <v>50</v>
      </c>
      <c r="AY13" s="189"/>
      <c r="AZ13" s="189"/>
      <c r="BA13" s="189"/>
      <c r="BB13" s="189"/>
      <c r="BC13" s="189"/>
      <c r="BD13" s="270" t="s">
        <v>99</v>
      </c>
      <c r="BE13" s="270"/>
      <c r="BF13" s="270"/>
      <c r="BG13" s="270"/>
      <c r="BH13" s="129">
        <v>500</v>
      </c>
      <c r="BI13" s="129"/>
      <c r="BJ13" s="129"/>
      <c r="BK13" s="129"/>
      <c r="BL13" s="129"/>
      <c r="BM13" s="129"/>
      <c r="BN13" s="129"/>
      <c r="BO13" s="129"/>
      <c r="BP13" s="129"/>
      <c r="BQ13" s="100">
        <f t="shared" ref="BQ13:BQ22" si="0">IF(AX13="","",ROUND(AX13*BH13,0))</f>
        <v>25000</v>
      </c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</row>
    <row r="14" spans="1:79" ht="18.75" customHeight="1" x14ac:dyDescent="0.4">
      <c r="A14" s="35">
        <v>2</v>
      </c>
      <c r="B14" s="35"/>
      <c r="C14" s="117"/>
      <c r="D14" s="117"/>
      <c r="E14" s="117"/>
      <c r="F14" s="117"/>
      <c r="G14" s="117"/>
      <c r="H14" s="117"/>
      <c r="I14" s="117"/>
      <c r="J14" s="117"/>
      <c r="K14" s="87" t="s">
        <v>98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234">
        <v>0.1</v>
      </c>
      <c r="AV14" s="234"/>
      <c r="AW14" s="234"/>
      <c r="AX14" s="189">
        <v>1</v>
      </c>
      <c r="AY14" s="189"/>
      <c r="AZ14" s="189"/>
      <c r="BA14" s="189"/>
      <c r="BB14" s="189"/>
      <c r="BC14" s="189"/>
      <c r="BD14" s="270" t="s">
        <v>97</v>
      </c>
      <c r="BE14" s="270"/>
      <c r="BF14" s="270"/>
      <c r="BG14" s="270"/>
      <c r="BH14" s="129">
        <v>20000</v>
      </c>
      <c r="BI14" s="129"/>
      <c r="BJ14" s="129"/>
      <c r="BK14" s="129"/>
      <c r="BL14" s="129"/>
      <c r="BM14" s="129"/>
      <c r="BN14" s="129"/>
      <c r="BO14" s="129"/>
      <c r="BP14" s="129"/>
      <c r="BQ14" s="100">
        <f t="shared" si="0"/>
        <v>20000</v>
      </c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</row>
    <row r="15" spans="1:79" ht="18.75" customHeight="1" x14ac:dyDescent="0.4">
      <c r="A15" s="35">
        <v>3</v>
      </c>
      <c r="B15" s="35"/>
      <c r="C15" s="117"/>
      <c r="D15" s="117"/>
      <c r="E15" s="117"/>
      <c r="F15" s="117"/>
      <c r="G15" s="117"/>
      <c r="H15" s="117"/>
      <c r="I15" s="117"/>
      <c r="J15" s="11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234"/>
      <c r="AV15" s="234"/>
      <c r="AW15" s="234"/>
      <c r="AX15" s="189"/>
      <c r="AY15" s="189"/>
      <c r="AZ15" s="189"/>
      <c r="BA15" s="189"/>
      <c r="BB15" s="189"/>
      <c r="BC15" s="189"/>
      <c r="BD15" s="270"/>
      <c r="BE15" s="270"/>
      <c r="BF15" s="270"/>
      <c r="BG15" s="270"/>
      <c r="BH15" s="129"/>
      <c r="BI15" s="129"/>
      <c r="BJ15" s="129"/>
      <c r="BK15" s="129"/>
      <c r="BL15" s="129"/>
      <c r="BM15" s="129"/>
      <c r="BN15" s="129"/>
      <c r="BO15" s="129"/>
      <c r="BP15" s="129"/>
      <c r="BQ15" s="100" t="str">
        <f t="shared" si="0"/>
        <v/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</row>
    <row r="16" spans="1:79" ht="18.75" customHeight="1" x14ac:dyDescent="0.4">
      <c r="A16" s="35">
        <v>4</v>
      </c>
      <c r="B16" s="35"/>
      <c r="C16" s="117"/>
      <c r="D16" s="117"/>
      <c r="E16" s="117"/>
      <c r="F16" s="117"/>
      <c r="G16" s="117"/>
      <c r="H16" s="117"/>
      <c r="I16" s="117"/>
      <c r="J16" s="11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234"/>
      <c r="AV16" s="234"/>
      <c r="AW16" s="234"/>
      <c r="AX16" s="189"/>
      <c r="AY16" s="189"/>
      <c r="AZ16" s="189"/>
      <c r="BA16" s="189"/>
      <c r="BB16" s="189"/>
      <c r="BC16" s="189"/>
      <c r="BD16" s="270"/>
      <c r="BE16" s="270"/>
      <c r="BF16" s="270"/>
      <c r="BG16" s="270"/>
      <c r="BH16" s="129"/>
      <c r="BI16" s="129"/>
      <c r="BJ16" s="129"/>
      <c r="BK16" s="129"/>
      <c r="BL16" s="129"/>
      <c r="BM16" s="129"/>
      <c r="BN16" s="129"/>
      <c r="BO16" s="129"/>
      <c r="BP16" s="129"/>
      <c r="BQ16" s="100" t="str">
        <f t="shared" si="0"/>
        <v/>
      </c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</row>
    <row r="17" spans="1:79" ht="18.75" customHeight="1" x14ac:dyDescent="0.4">
      <c r="A17" s="35">
        <v>5</v>
      </c>
      <c r="B17" s="35"/>
      <c r="C17" s="117"/>
      <c r="D17" s="117"/>
      <c r="E17" s="117"/>
      <c r="F17" s="117"/>
      <c r="G17" s="117"/>
      <c r="H17" s="117"/>
      <c r="I17" s="117"/>
      <c r="J17" s="11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234"/>
      <c r="AV17" s="234"/>
      <c r="AW17" s="234"/>
      <c r="AX17" s="189"/>
      <c r="AY17" s="189"/>
      <c r="AZ17" s="189"/>
      <c r="BA17" s="189"/>
      <c r="BB17" s="189"/>
      <c r="BC17" s="189"/>
      <c r="BD17" s="270"/>
      <c r="BE17" s="270"/>
      <c r="BF17" s="270"/>
      <c r="BG17" s="270"/>
      <c r="BH17" s="129"/>
      <c r="BI17" s="129"/>
      <c r="BJ17" s="129"/>
      <c r="BK17" s="129"/>
      <c r="BL17" s="129"/>
      <c r="BM17" s="129"/>
      <c r="BN17" s="129"/>
      <c r="BO17" s="129"/>
      <c r="BP17" s="129"/>
      <c r="BQ17" s="100" t="str">
        <f t="shared" si="0"/>
        <v/>
      </c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</row>
    <row r="18" spans="1:79" ht="18.75" customHeight="1" x14ac:dyDescent="0.4">
      <c r="A18" s="35">
        <v>6</v>
      </c>
      <c r="B18" s="35"/>
      <c r="C18" s="117"/>
      <c r="D18" s="117"/>
      <c r="E18" s="117"/>
      <c r="F18" s="117"/>
      <c r="G18" s="117"/>
      <c r="H18" s="117"/>
      <c r="I18" s="117"/>
      <c r="J18" s="11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234"/>
      <c r="AV18" s="234"/>
      <c r="AW18" s="234"/>
      <c r="AX18" s="189"/>
      <c r="AY18" s="189"/>
      <c r="AZ18" s="189"/>
      <c r="BA18" s="189"/>
      <c r="BB18" s="189"/>
      <c r="BC18" s="189"/>
      <c r="BD18" s="270"/>
      <c r="BE18" s="270"/>
      <c r="BF18" s="270"/>
      <c r="BG18" s="270"/>
      <c r="BH18" s="129"/>
      <c r="BI18" s="129"/>
      <c r="BJ18" s="129"/>
      <c r="BK18" s="129"/>
      <c r="BL18" s="129"/>
      <c r="BM18" s="129"/>
      <c r="BN18" s="129"/>
      <c r="BO18" s="129"/>
      <c r="BP18" s="129"/>
      <c r="BQ18" s="100" t="str">
        <f t="shared" si="0"/>
        <v/>
      </c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</row>
    <row r="19" spans="1:79" ht="18.75" customHeight="1" x14ac:dyDescent="0.4">
      <c r="A19" s="35">
        <v>7</v>
      </c>
      <c r="B19" s="35"/>
      <c r="C19" s="117"/>
      <c r="D19" s="117"/>
      <c r="E19" s="117"/>
      <c r="F19" s="117"/>
      <c r="G19" s="117"/>
      <c r="H19" s="117"/>
      <c r="I19" s="117"/>
      <c r="J19" s="11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234"/>
      <c r="AV19" s="234"/>
      <c r="AW19" s="234"/>
      <c r="AX19" s="189"/>
      <c r="AY19" s="189"/>
      <c r="AZ19" s="189"/>
      <c r="BA19" s="189"/>
      <c r="BB19" s="189"/>
      <c r="BC19" s="189"/>
      <c r="BD19" s="270"/>
      <c r="BE19" s="270"/>
      <c r="BF19" s="270"/>
      <c r="BG19" s="270"/>
      <c r="BH19" s="129"/>
      <c r="BI19" s="129"/>
      <c r="BJ19" s="129"/>
      <c r="BK19" s="129"/>
      <c r="BL19" s="129"/>
      <c r="BM19" s="129"/>
      <c r="BN19" s="129"/>
      <c r="BO19" s="129"/>
      <c r="BP19" s="129"/>
      <c r="BQ19" s="100" t="str">
        <f t="shared" si="0"/>
        <v/>
      </c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</row>
    <row r="20" spans="1:79" ht="18.75" customHeight="1" x14ac:dyDescent="0.4">
      <c r="A20" s="35">
        <v>8</v>
      </c>
      <c r="B20" s="35"/>
      <c r="C20" s="117"/>
      <c r="D20" s="117"/>
      <c r="E20" s="117"/>
      <c r="F20" s="117"/>
      <c r="G20" s="117"/>
      <c r="H20" s="117"/>
      <c r="I20" s="117"/>
      <c r="J20" s="11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234"/>
      <c r="AV20" s="234"/>
      <c r="AW20" s="234"/>
      <c r="AX20" s="189"/>
      <c r="AY20" s="189"/>
      <c r="AZ20" s="189"/>
      <c r="BA20" s="189"/>
      <c r="BB20" s="189"/>
      <c r="BC20" s="189"/>
      <c r="BD20" s="270"/>
      <c r="BE20" s="270"/>
      <c r="BF20" s="270"/>
      <c r="BG20" s="270"/>
      <c r="BH20" s="129"/>
      <c r="BI20" s="129"/>
      <c r="BJ20" s="129"/>
      <c r="BK20" s="129"/>
      <c r="BL20" s="129"/>
      <c r="BM20" s="129"/>
      <c r="BN20" s="129"/>
      <c r="BO20" s="129"/>
      <c r="BP20" s="129"/>
      <c r="BQ20" s="100" t="str">
        <f t="shared" si="0"/>
        <v/>
      </c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</row>
    <row r="21" spans="1:79" ht="18.75" customHeight="1" x14ac:dyDescent="0.4">
      <c r="A21" s="35">
        <v>9</v>
      </c>
      <c r="B21" s="35"/>
      <c r="C21" s="117"/>
      <c r="D21" s="117"/>
      <c r="E21" s="117"/>
      <c r="F21" s="117"/>
      <c r="G21" s="117"/>
      <c r="H21" s="117"/>
      <c r="I21" s="117"/>
      <c r="J21" s="11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234"/>
      <c r="AV21" s="234"/>
      <c r="AW21" s="234"/>
      <c r="AX21" s="189"/>
      <c r="AY21" s="189"/>
      <c r="AZ21" s="189"/>
      <c r="BA21" s="189"/>
      <c r="BB21" s="189"/>
      <c r="BC21" s="189"/>
      <c r="BD21" s="270"/>
      <c r="BE21" s="270"/>
      <c r="BF21" s="270"/>
      <c r="BG21" s="270"/>
      <c r="BH21" s="129"/>
      <c r="BI21" s="129"/>
      <c r="BJ21" s="129"/>
      <c r="BK21" s="129"/>
      <c r="BL21" s="129"/>
      <c r="BM21" s="129"/>
      <c r="BN21" s="129"/>
      <c r="BO21" s="129"/>
      <c r="BP21" s="129"/>
      <c r="BQ21" s="100" t="str">
        <f t="shared" si="0"/>
        <v/>
      </c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</row>
    <row r="22" spans="1:79" ht="18.75" customHeight="1" x14ac:dyDescent="0.4">
      <c r="A22" s="35">
        <v>10</v>
      </c>
      <c r="B22" s="35"/>
      <c r="C22" s="117"/>
      <c r="D22" s="117"/>
      <c r="E22" s="117"/>
      <c r="F22" s="117"/>
      <c r="G22" s="117"/>
      <c r="H22" s="117"/>
      <c r="I22" s="117"/>
      <c r="J22" s="11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271"/>
      <c r="AV22" s="271"/>
      <c r="AW22" s="271"/>
      <c r="AX22" s="189"/>
      <c r="AY22" s="189"/>
      <c r="AZ22" s="189"/>
      <c r="BA22" s="189"/>
      <c r="BB22" s="189"/>
      <c r="BC22" s="189"/>
      <c r="BD22" s="270"/>
      <c r="BE22" s="270"/>
      <c r="BF22" s="270"/>
      <c r="BG22" s="270"/>
      <c r="BH22" s="129"/>
      <c r="BI22" s="129"/>
      <c r="BJ22" s="129"/>
      <c r="BK22" s="129"/>
      <c r="BL22" s="129"/>
      <c r="BM22" s="129"/>
      <c r="BN22" s="129"/>
      <c r="BO22" s="129"/>
      <c r="BP22" s="129"/>
      <c r="BQ22" s="100" t="str">
        <f t="shared" si="0"/>
        <v/>
      </c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  <row r="23" spans="1:79" ht="11.25" customHeight="1" x14ac:dyDescent="0.4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6"/>
      <c r="M23" s="6"/>
      <c r="N23" s="2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236" t="s">
        <v>39</v>
      </c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100">
        <f>SUMIF($AU$13:$AW$22,"非",$BQ$13:$CA$22)</f>
        <v>0</v>
      </c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</row>
    <row r="24" spans="1:79" ht="12" customHeight="1" x14ac:dyDescent="0.4">
      <c r="A24" s="101" t="s">
        <v>57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R24" s="9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</row>
    <row r="25" spans="1:79" ht="11.25" customHeight="1" x14ac:dyDescent="0.4">
      <c r="A25" s="12" t="s">
        <v>55</v>
      </c>
      <c r="B25" s="13"/>
      <c r="C25" s="13"/>
      <c r="D25" s="13"/>
      <c r="E25" s="13"/>
      <c r="F25" s="13"/>
      <c r="G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AB25" s="25" t="s">
        <v>105</v>
      </c>
      <c r="AI25" s="22" t="s">
        <v>100</v>
      </c>
      <c r="AJ25" s="22"/>
      <c r="AK25" s="22"/>
      <c r="AL25" s="22" t="s">
        <v>101</v>
      </c>
      <c r="AM25" s="22"/>
      <c r="AN25" s="22"/>
      <c r="AO25" s="23" t="s">
        <v>102</v>
      </c>
      <c r="AR25" s="9"/>
      <c r="BD25" s="236" t="s">
        <v>40</v>
      </c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127">
        <f>SUMIF($AU$13:$AW$22,"8%",$BQ$13:$CA$22)</f>
        <v>0</v>
      </c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</row>
    <row r="26" spans="1:79" ht="12" customHeight="1" x14ac:dyDescent="0.4">
      <c r="A26" s="237" t="s">
        <v>33</v>
      </c>
      <c r="B26" s="238"/>
      <c r="C26" s="238"/>
      <c r="D26" s="238"/>
      <c r="E26" s="238"/>
      <c r="F26" s="238"/>
      <c r="G26" s="238"/>
      <c r="H26" s="238"/>
      <c r="I26" s="239"/>
      <c r="J26" s="243" t="s">
        <v>103</v>
      </c>
      <c r="K26" s="238"/>
      <c r="L26" s="239"/>
      <c r="M26" s="136" t="s">
        <v>106</v>
      </c>
      <c r="N26" s="140"/>
      <c r="O26" s="140"/>
      <c r="P26" s="140"/>
      <c r="Q26" s="141"/>
      <c r="R26" s="245" t="s">
        <v>34</v>
      </c>
      <c r="S26" s="246"/>
      <c r="T26" s="246"/>
      <c r="U26" s="246"/>
      <c r="V26" s="246"/>
      <c r="W26" s="246"/>
      <c r="X26" s="246"/>
      <c r="Y26" s="246"/>
      <c r="Z26" s="247"/>
      <c r="AB26" s="118" t="s">
        <v>53</v>
      </c>
      <c r="AC26" s="118"/>
      <c r="AD26" s="118"/>
      <c r="AE26" s="118"/>
      <c r="AF26" s="269"/>
      <c r="AG26" s="253"/>
      <c r="AH26" s="121"/>
      <c r="AI26" s="282"/>
      <c r="AJ26" s="284"/>
      <c r="AK26" s="121"/>
      <c r="AL26" s="251"/>
      <c r="AM26" s="253"/>
      <c r="AN26" s="121"/>
      <c r="AO26" s="272"/>
      <c r="AR26" s="9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</row>
    <row r="27" spans="1:79" ht="11.25" customHeight="1" x14ac:dyDescent="0.4">
      <c r="A27" s="240"/>
      <c r="B27" s="241"/>
      <c r="C27" s="241"/>
      <c r="D27" s="241"/>
      <c r="E27" s="241"/>
      <c r="F27" s="241"/>
      <c r="G27" s="241"/>
      <c r="H27" s="241"/>
      <c r="I27" s="242"/>
      <c r="J27" s="244"/>
      <c r="K27" s="241"/>
      <c r="L27" s="242"/>
      <c r="M27" s="136"/>
      <c r="N27" s="140"/>
      <c r="O27" s="140"/>
      <c r="P27" s="140"/>
      <c r="Q27" s="141"/>
      <c r="R27" s="248"/>
      <c r="S27" s="249"/>
      <c r="T27" s="249"/>
      <c r="U27" s="249"/>
      <c r="V27" s="249"/>
      <c r="W27" s="249"/>
      <c r="X27" s="249"/>
      <c r="Y27" s="249"/>
      <c r="Z27" s="250"/>
      <c r="AB27" s="118"/>
      <c r="AC27" s="118"/>
      <c r="AD27" s="118"/>
      <c r="AE27" s="118"/>
      <c r="AF27" s="269"/>
      <c r="AG27" s="254"/>
      <c r="AH27" s="122"/>
      <c r="AI27" s="283"/>
      <c r="AJ27" s="285"/>
      <c r="AK27" s="122"/>
      <c r="AL27" s="252"/>
      <c r="AM27" s="254"/>
      <c r="AN27" s="122"/>
      <c r="AO27" s="273"/>
      <c r="AR27" s="9"/>
      <c r="BD27" s="236" t="s">
        <v>41</v>
      </c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100">
        <f>SUMIF($AU$13:$AW$22,"10%",$BQ$13:$CA$22)</f>
        <v>45000</v>
      </c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</row>
    <row r="28" spans="1:79" ht="12" customHeight="1" x14ac:dyDescent="0.4">
      <c r="A28" s="280"/>
      <c r="B28" s="255"/>
      <c r="C28" s="255"/>
      <c r="D28" s="255"/>
      <c r="E28" s="255"/>
      <c r="F28" s="255"/>
      <c r="G28" s="255"/>
      <c r="H28" s="255"/>
      <c r="I28" s="255"/>
      <c r="J28" s="257" t="s">
        <v>104</v>
      </c>
      <c r="K28" s="258"/>
      <c r="L28" s="259"/>
      <c r="M28" s="190"/>
      <c r="N28" s="191"/>
      <c r="O28" s="191"/>
      <c r="P28" s="191"/>
      <c r="Q28" s="192"/>
      <c r="R28" s="263" t="s">
        <v>36</v>
      </c>
      <c r="S28" s="264"/>
      <c r="T28" s="264"/>
      <c r="U28" s="264"/>
      <c r="V28" s="264"/>
      <c r="W28" s="264"/>
      <c r="X28" s="264"/>
      <c r="Y28" s="264"/>
      <c r="Z28" s="265"/>
      <c r="AB28" s="118" t="s">
        <v>52</v>
      </c>
      <c r="AC28" s="118"/>
      <c r="AD28" s="118"/>
      <c r="AE28" s="118"/>
      <c r="AF28" s="269"/>
      <c r="AG28" s="253"/>
      <c r="AH28" s="121"/>
      <c r="AI28" s="282"/>
      <c r="AJ28" s="284"/>
      <c r="AK28" s="121"/>
      <c r="AL28" s="251"/>
      <c r="AM28" s="253"/>
      <c r="AN28" s="121"/>
      <c r="AO28" s="272"/>
      <c r="AR28" s="9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</row>
    <row r="29" spans="1:79" ht="11.25" customHeight="1" x14ac:dyDescent="0.4">
      <c r="A29" s="281"/>
      <c r="B29" s="256"/>
      <c r="C29" s="256"/>
      <c r="D29" s="256"/>
      <c r="E29" s="256"/>
      <c r="F29" s="256"/>
      <c r="G29" s="256"/>
      <c r="H29" s="256"/>
      <c r="I29" s="256"/>
      <c r="J29" s="260"/>
      <c r="K29" s="261"/>
      <c r="L29" s="262"/>
      <c r="M29" s="190"/>
      <c r="N29" s="191"/>
      <c r="O29" s="191"/>
      <c r="P29" s="191"/>
      <c r="Q29" s="192"/>
      <c r="R29" s="266"/>
      <c r="S29" s="267"/>
      <c r="T29" s="267"/>
      <c r="U29" s="267"/>
      <c r="V29" s="267"/>
      <c r="W29" s="267"/>
      <c r="X29" s="267"/>
      <c r="Y29" s="267"/>
      <c r="Z29" s="268"/>
      <c r="AB29" s="118"/>
      <c r="AC29" s="118"/>
      <c r="AD29" s="118"/>
      <c r="AE29" s="118"/>
      <c r="AF29" s="269"/>
      <c r="AG29" s="254"/>
      <c r="AH29" s="122"/>
      <c r="AI29" s="283"/>
      <c r="AJ29" s="285"/>
      <c r="AK29" s="122"/>
      <c r="AL29" s="252"/>
      <c r="AM29" s="254"/>
      <c r="AN29" s="122"/>
      <c r="AO29" s="273"/>
      <c r="BD29" s="236" t="s">
        <v>42</v>
      </c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100">
        <f>BQ23</f>
        <v>0</v>
      </c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</row>
    <row r="30" spans="1:79" ht="12" customHeight="1" x14ac:dyDescent="0.4">
      <c r="A30" s="280"/>
      <c r="B30" s="255"/>
      <c r="C30" s="255"/>
      <c r="D30" s="255"/>
      <c r="E30" s="255"/>
      <c r="F30" s="255"/>
      <c r="G30" s="255"/>
      <c r="H30" s="255"/>
      <c r="I30" s="255"/>
      <c r="J30" s="257" t="s">
        <v>104</v>
      </c>
      <c r="K30" s="258"/>
      <c r="L30" s="259"/>
      <c r="M30" s="190"/>
      <c r="N30" s="191"/>
      <c r="O30" s="191"/>
      <c r="P30" s="191"/>
      <c r="Q30" s="192"/>
      <c r="R30" s="263" t="s">
        <v>36</v>
      </c>
      <c r="S30" s="264"/>
      <c r="T30" s="264"/>
      <c r="U30" s="264"/>
      <c r="V30" s="264"/>
      <c r="W30" s="264"/>
      <c r="X30" s="264"/>
      <c r="Y30" s="264"/>
      <c r="Z30" s="265"/>
      <c r="AB30" s="118" t="s">
        <v>54</v>
      </c>
      <c r="AC30" s="118"/>
      <c r="AD30" s="118"/>
      <c r="AE30" s="118"/>
      <c r="AF30" s="269"/>
      <c r="AG30" s="253"/>
      <c r="AH30" s="121"/>
      <c r="AI30" s="282"/>
      <c r="AJ30" s="284"/>
      <c r="AK30" s="121"/>
      <c r="AL30" s="251"/>
      <c r="AM30" s="253"/>
      <c r="AN30" s="121"/>
      <c r="AO30" s="272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</row>
    <row r="31" spans="1:79" ht="11.25" customHeight="1" x14ac:dyDescent="0.4">
      <c r="A31" s="281"/>
      <c r="B31" s="256"/>
      <c r="C31" s="256"/>
      <c r="D31" s="256"/>
      <c r="E31" s="256"/>
      <c r="F31" s="256"/>
      <c r="G31" s="256"/>
      <c r="H31" s="256"/>
      <c r="I31" s="256"/>
      <c r="J31" s="260"/>
      <c r="K31" s="261"/>
      <c r="L31" s="262"/>
      <c r="M31" s="190"/>
      <c r="N31" s="191"/>
      <c r="O31" s="191"/>
      <c r="P31" s="191"/>
      <c r="Q31" s="192"/>
      <c r="R31" s="266"/>
      <c r="S31" s="267"/>
      <c r="T31" s="267"/>
      <c r="U31" s="267"/>
      <c r="V31" s="267"/>
      <c r="W31" s="267"/>
      <c r="X31" s="267"/>
      <c r="Y31" s="267"/>
      <c r="Z31" s="268"/>
      <c r="AB31" s="118"/>
      <c r="AC31" s="118"/>
      <c r="AD31" s="118"/>
      <c r="AE31" s="118"/>
      <c r="AF31" s="269"/>
      <c r="AG31" s="254"/>
      <c r="AH31" s="122"/>
      <c r="AI31" s="283"/>
      <c r="AJ31" s="285"/>
      <c r="AK31" s="122"/>
      <c r="AL31" s="252"/>
      <c r="AM31" s="254"/>
      <c r="AN31" s="122"/>
      <c r="AO31" s="273"/>
      <c r="AR31" s="235" t="s">
        <v>49</v>
      </c>
      <c r="AS31" s="235"/>
      <c r="AT31" s="235"/>
      <c r="AU31" s="100">
        <f>ROUNDDOWN(BQ25*0.08,0)</f>
        <v>0</v>
      </c>
      <c r="AV31" s="100"/>
      <c r="AW31" s="100"/>
      <c r="AX31" s="100"/>
      <c r="AY31" s="100"/>
      <c r="AZ31" s="100"/>
      <c r="BA31" s="100"/>
      <c r="BB31" s="100"/>
      <c r="BC31" s="100"/>
      <c r="BD31" s="236" t="s">
        <v>43</v>
      </c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100">
        <f>BQ25+AU31</f>
        <v>0</v>
      </c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</row>
    <row r="32" spans="1:79" ht="12" customHeight="1" x14ac:dyDescent="0.4">
      <c r="A32" s="280"/>
      <c r="B32" s="255"/>
      <c r="C32" s="255"/>
      <c r="D32" s="255"/>
      <c r="E32" s="255"/>
      <c r="F32" s="255"/>
      <c r="G32" s="255"/>
      <c r="H32" s="255"/>
      <c r="I32" s="255"/>
      <c r="J32" s="257" t="s">
        <v>104</v>
      </c>
      <c r="K32" s="258"/>
      <c r="L32" s="259"/>
      <c r="M32" s="190"/>
      <c r="N32" s="191"/>
      <c r="O32" s="191"/>
      <c r="P32" s="191"/>
      <c r="Q32" s="192"/>
      <c r="R32" s="263" t="s">
        <v>36</v>
      </c>
      <c r="S32" s="264"/>
      <c r="T32" s="264"/>
      <c r="U32" s="264"/>
      <c r="V32" s="264"/>
      <c r="W32" s="264"/>
      <c r="X32" s="264"/>
      <c r="Y32" s="264"/>
      <c r="Z32" s="265"/>
      <c r="AF32" s="11"/>
      <c r="AG32" s="11"/>
      <c r="AH32" s="11"/>
      <c r="AI32" s="11"/>
      <c r="AJ32" s="11"/>
      <c r="AK32" s="11"/>
      <c r="AL32" s="11"/>
      <c r="AM32" s="11"/>
      <c r="AN32" s="26"/>
      <c r="AO32" s="27"/>
      <c r="AR32" s="235"/>
      <c r="AS32" s="235"/>
      <c r="AT32" s="235"/>
      <c r="AU32" s="100"/>
      <c r="AV32" s="100"/>
      <c r="AW32" s="100"/>
      <c r="AX32" s="100"/>
      <c r="AY32" s="100"/>
      <c r="AZ32" s="100"/>
      <c r="BA32" s="100"/>
      <c r="BB32" s="100"/>
      <c r="BC32" s="100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</row>
    <row r="33" spans="1:79" ht="11.25" customHeight="1" x14ac:dyDescent="0.4">
      <c r="A33" s="281"/>
      <c r="B33" s="256"/>
      <c r="C33" s="256"/>
      <c r="D33" s="256"/>
      <c r="E33" s="256"/>
      <c r="F33" s="256"/>
      <c r="G33" s="256"/>
      <c r="H33" s="256"/>
      <c r="I33" s="256"/>
      <c r="J33" s="260"/>
      <c r="K33" s="261"/>
      <c r="L33" s="262"/>
      <c r="M33" s="190"/>
      <c r="N33" s="191"/>
      <c r="O33" s="191"/>
      <c r="P33" s="191"/>
      <c r="Q33" s="192"/>
      <c r="R33" s="266"/>
      <c r="S33" s="267"/>
      <c r="T33" s="267"/>
      <c r="U33" s="267"/>
      <c r="V33" s="267"/>
      <c r="W33" s="267"/>
      <c r="X33" s="267"/>
      <c r="Y33" s="267"/>
      <c r="Z33" s="268"/>
      <c r="AF33" s="11"/>
      <c r="AG33" s="11"/>
      <c r="AH33" s="11"/>
      <c r="AI33" s="11"/>
      <c r="AJ33" s="11"/>
      <c r="AK33" s="11"/>
      <c r="AL33" s="11"/>
      <c r="AM33" s="11"/>
      <c r="AN33" s="11"/>
      <c r="AO33" s="28"/>
      <c r="AR33" s="235" t="s">
        <v>50</v>
      </c>
      <c r="AS33" s="235"/>
      <c r="AT33" s="235"/>
      <c r="AU33" s="100">
        <f>ROUNDDOWN(BQ27*0.1,0)</f>
        <v>4500</v>
      </c>
      <c r="AV33" s="100"/>
      <c r="AW33" s="100"/>
      <c r="AX33" s="100"/>
      <c r="AY33" s="100"/>
      <c r="AZ33" s="100"/>
      <c r="BA33" s="100"/>
      <c r="BB33" s="100"/>
      <c r="BC33" s="100"/>
      <c r="BD33" s="236" t="s">
        <v>44</v>
      </c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100">
        <f>BQ27+AU33</f>
        <v>49500</v>
      </c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</row>
    <row r="34" spans="1:79" ht="12" customHeight="1" x14ac:dyDescent="0.4">
      <c r="A34" s="1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28"/>
      <c r="AR34" s="235"/>
      <c r="AS34" s="235"/>
      <c r="AT34" s="235"/>
      <c r="AU34" s="100"/>
      <c r="AV34" s="100"/>
      <c r="AW34" s="100"/>
      <c r="AX34" s="100"/>
      <c r="AY34" s="100"/>
      <c r="AZ34" s="100"/>
      <c r="BA34" s="100"/>
      <c r="BB34" s="100"/>
      <c r="BC34" s="100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</row>
    <row r="35" spans="1:79" ht="11.25" customHeight="1" x14ac:dyDescent="0.4">
      <c r="A35" s="120" t="s">
        <v>46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7" t="s">
        <v>47</v>
      </c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  <c r="AE35" s="107" t="s">
        <v>48</v>
      </c>
      <c r="AF35" s="108"/>
      <c r="AG35" s="108"/>
      <c r="AH35" s="108"/>
      <c r="AI35" s="108"/>
      <c r="AJ35" s="108"/>
      <c r="AK35" s="108"/>
      <c r="AL35" s="108"/>
      <c r="AM35" s="108"/>
      <c r="AN35" s="108"/>
      <c r="AO35" s="286"/>
      <c r="AR35" s="115" t="s">
        <v>38</v>
      </c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27">
        <f>SUM(BQ29:CA34)</f>
        <v>49500</v>
      </c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</row>
    <row r="36" spans="1:79" ht="12" customHeight="1" x14ac:dyDescent="0.4">
      <c r="A36" s="274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275"/>
      <c r="P36" s="181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275"/>
      <c r="AE36" s="146"/>
      <c r="AF36" s="287"/>
      <c r="AG36" s="287"/>
      <c r="AH36" s="287"/>
      <c r="AI36" s="287"/>
      <c r="AJ36" s="287"/>
      <c r="AK36" s="287"/>
      <c r="AL36" s="287"/>
      <c r="AM36" s="287"/>
      <c r="AN36" s="287"/>
      <c r="AO36" s="288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</row>
    <row r="37" spans="1:79" ht="12" customHeight="1" x14ac:dyDescent="0.4">
      <c r="A37" s="276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  <c r="P37" s="279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8"/>
      <c r="AE37" s="110"/>
      <c r="AF37" s="105"/>
      <c r="AG37" s="105"/>
      <c r="AH37" s="105"/>
      <c r="AI37" s="105"/>
      <c r="AJ37" s="105"/>
      <c r="AK37" s="105"/>
      <c r="AL37" s="105"/>
      <c r="AM37" s="105"/>
      <c r="AN37" s="105"/>
      <c r="AO37" s="289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ht="11.25" customHeight="1" x14ac:dyDescent="0.4"/>
    <row r="39" spans="1:79" ht="23.25" customHeight="1" x14ac:dyDescent="0.4"/>
    <row r="40" spans="1:79" ht="23.25" customHeight="1" x14ac:dyDescent="0.4"/>
    <row r="41" spans="1:79" ht="23.25" customHeight="1" x14ac:dyDescent="0.4"/>
    <row r="42" spans="1:79" ht="23.25" customHeight="1" x14ac:dyDescent="0.4"/>
    <row r="43" spans="1:79" ht="23.25" customHeight="1" x14ac:dyDescent="0.4"/>
    <row r="44" spans="1:79" ht="23.25" customHeight="1" x14ac:dyDescent="0.4"/>
    <row r="45" spans="1:79" ht="23.25" customHeight="1" x14ac:dyDescent="0.4"/>
  </sheetData>
  <sheetProtection sheet="1" scenarios="1"/>
  <mergeCells count="197">
    <mergeCell ref="AE35:AO35"/>
    <mergeCell ref="AE36:AO37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B30:AE31"/>
    <mergeCell ref="AF30:AF31"/>
    <mergeCell ref="AG30:AG31"/>
    <mergeCell ref="AF26:AF27"/>
    <mergeCell ref="AG26:AG27"/>
    <mergeCell ref="AH26:AH27"/>
    <mergeCell ref="AI26:AI27"/>
    <mergeCell ref="AJ26:AJ27"/>
    <mergeCell ref="AK26:AK27"/>
    <mergeCell ref="A32:C33"/>
    <mergeCell ref="D32:F33"/>
    <mergeCell ref="G32:I33"/>
    <mergeCell ref="J32:L33"/>
    <mergeCell ref="M32:Q33"/>
    <mergeCell ref="R32:Z33"/>
    <mergeCell ref="A30:C31"/>
    <mergeCell ref="D30:F31"/>
    <mergeCell ref="G30:I31"/>
    <mergeCell ref="J30:L31"/>
    <mergeCell ref="M30:Q31"/>
    <mergeCell ref="R30:Z31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35:O35"/>
    <mergeCell ref="A36:O37"/>
    <mergeCell ref="P35:AD35"/>
    <mergeCell ref="P36:AD37"/>
    <mergeCell ref="BX1:BY1"/>
    <mergeCell ref="C14:J14"/>
    <mergeCell ref="AO26:AO27"/>
    <mergeCell ref="A28:C29"/>
    <mergeCell ref="D28:F29"/>
    <mergeCell ref="AU19:AW19"/>
    <mergeCell ref="BD14:BG14"/>
    <mergeCell ref="BD15:BG15"/>
    <mergeCell ref="BD16:BG16"/>
    <mergeCell ref="BD17:BG17"/>
    <mergeCell ref="BD18:BG18"/>
    <mergeCell ref="BD19:BG19"/>
    <mergeCell ref="BD20:BG20"/>
    <mergeCell ref="BH12:BP12"/>
    <mergeCell ref="AX12:BC12"/>
    <mergeCell ref="BD12:BG12"/>
    <mergeCell ref="BQ20:CA20"/>
    <mergeCell ref="BQ21:CA21"/>
    <mergeCell ref="BH18:BP18"/>
    <mergeCell ref="BH19:BP19"/>
    <mergeCell ref="BH20:BP20"/>
    <mergeCell ref="BH21:BP21"/>
    <mergeCell ref="AU20:AW20"/>
    <mergeCell ref="AU21:AW21"/>
    <mergeCell ref="AU22:AW22"/>
    <mergeCell ref="AX21:BC21"/>
    <mergeCell ref="AX22:BC22"/>
    <mergeCell ref="BD21:BG21"/>
    <mergeCell ref="BD22:BG22"/>
    <mergeCell ref="AX20:BC20"/>
    <mergeCell ref="BQ25:CA26"/>
    <mergeCell ref="BD29:BP30"/>
    <mergeCell ref="BQ29:CA30"/>
    <mergeCell ref="AR35:BP36"/>
    <mergeCell ref="BQ35:CA36"/>
    <mergeCell ref="BD23:BP24"/>
    <mergeCell ref="BQ23:CA24"/>
    <mergeCell ref="BD31:BP32"/>
    <mergeCell ref="BD25:BP26"/>
    <mergeCell ref="BH17:BP17"/>
    <mergeCell ref="AX13:BC13"/>
    <mergeCell ref="BD13:BG13"/>
    <mergeCell ref="A21:B21"/>
    <mergeCell ref="A20:B20"/>
    <mergeCell ref="K21:AT21"/>
    <mergeCell ref="A13:B13"/>
    <mergeCell ref="A16:B16"/>
    <mergeCell ref="AX18:BC18"/>
    <mergeCell ref="AX19:BC19"/>
    <mergeCell ref="A19:B19"/>
    <mergeCell ref="K22:AT22"/>
    <mergeCell ref="K13:AT13"/>
    <mergeCell ref="K18:AT18"/>
    <mergeCell ref="K19:AT19"/>
    <mergeCell ref="K20:AT20"/>
    <mergeCell ref="C18:J18"/>
    <mergeCell ref="C19:J19"/>
    <mergeCell ref="C20:J20"/>
    <mergeCell ref="C21:J21"/>
    <mergeCell ref="C22:J22"/>
    <mergeCell ref="C15:J15"/>
    <mergeCell ref="C16:J16"/>
    <mergeCell ref="C17:J17"/>
    <mergeCell ref="A24:AO24"/>
    <mergeCell ref="BQ31:CA32"/>
    <mergeCell ref="AR33:AT34"/>
    <mergeCell ref="AU33:BC34"/>
    <mergeCell ref="BD33:BP34"/>
    <mergeCell ref="BQ33:CA34"/>
    <mergeCell ref="BQ27:CA28"/>
    <mergeCell ref="BD27:BP28"/>
    <mergeCell ref="AR31:AT32"/>
    <mergeCell ref="AU31:BC32"/>
    <mergeCell ref="A26:I27"/>
    <mergeCell ref="J26:L27"/>
    <mergeCell ref="M26:Q27"/>
    <mergeCell ref="R26:Z27"/>
    <mergeCell ref="AB26:AE27"/>
    <mergeCell ref="AL26:AL27"/>
    <mergeCell ref="AM26:AM27"/>
    <mergeCell ref="AN26:AN27"/>
    <mergeCell ref="G28:I29"/>
    <mergeCell ref="J28:L29"/>
    <mergeCell ref="M28:Q29"/>
    <mergeCell ref="R28:Z29"/>
    <mergeCell ref="AB28:AE29"/>
    <mergeCell ref="AF28:AF29"/>
    <mergeCell ref="BQ22:CA22"/>
    <mergeCell ref="BQ12:CA12"/>
    <mergeCell ref="A9:G9"/>
    <mergeCell ref="BW4:CA4"/>
    <mergeCell ref="A6:G6"/>
    <mergeCell ref="A7:G7"/>
    <mergeCell ref="BM5:BQ8"/>
    <mergeCell ref="BR5:BV8"/>
    <mergeCell ref="A12:B12"/>
    <mergeCell ref="AU12:AW12"/>
    <mergeCell ref="AU13:AW13"/>
    <mergeCell ref="AU14:AW14"/>
    <mergeCell ref="AU15:AW15"/>
    <mergeCell ref="AU16:AW16"/>
    <mergeCell ref="AU17:AW17"/>
    <mergeCell ref="AU18:AW18"/>
    <mergeCell ref="K14:AT14"/>
    <mergeCell ref="BH22:BP22"/>
    <mergeCell ref="K16:AT16"/>
    <mergeCell ref="K17:AT17"/>
    <mergeCell ref="A22:B22"/>
    <mergeCell ref="A18:B18"/>
    <mergeCell ref="A17:B17"/>
    <mergeCell ref="K12:AT12"/>
    <mergeCell ref="BR1:BW1"/>
    <mergeCell ref="BM3:CA3"/>
    <mergeCell ref="BM4:BQ4"/>
    <mergeCell ref="BR4:BV4"/>
    <mergeCell ref="A15:B15"/>
    <mergeCell ref="A14:B14"/>
    <mergeCell ref="BW5:CA8"/>
    <mergeCell ref="H9:AC9"/>
    <mergeCell ref="BQ13:CA13"/>
    <mergeCell ref="BQ14:CA14"/>
    <mergeCell ref="BQ15:CA15"/>
    <mergeCell ref="AU9:BG9"/>
    <mergeCell ref="AU10:BG10"/>
    <mergeCell ref="C12:J12"/>
    <mergeCell ref="C13:J13"/>
    <mergeCell ref="A4:G5"/>
    <mergeCell ref="A10:G10"/>
    <mergeCell ref="BZ1:CA1"/>
    <mergeCell ref="BQ16:CA16"/>
    <mergeCell ref="BQ17:CA17"/>
    <mergeCell ref="BQ18:CA18"/>
    <mergeCell ref="BQ19:CA19"/>
    <mergeCell ref="H6:AF6"/>
    <mergeCell ref="H7:AF7"/>
    <mergeCell ref="T1:X1"/>
    <mergeCell ref="Y1:AF1"/>
    <mergeCell ref="BH13:BP13"/>
    <mergeCell ref="BH14:BP14"/>
    <mergeCell ref="BH15:BP15"/>
    <mergeCell ref="BH16:BP16"/>
    <mergeCell ref="H4:I5"/>
    <mergeCell ref="J4:AF5"/>
    <mergeCell ref="K15:AT15"/>
    <mergeCell ref="AX14:BC14"/>
    <mergeCell ref="AX15:BC15"/>
    <mergeCell ref="AX16:BC16"/>
    <mergeCell ref="AX17:BC17"/>
    <mergeCell ref="H10:AC10"/>
    <mergeCell ref="AJ7:AT8"/>
    <mergeCell ref="AJ9:AT9"/>
    <mergeCell ref="AJ10:AT10"/>
    <mergeCell ref="AU7:BG8"/>
  </mergeCells>
  <phoneticPr fontId="2"/>
  <dataValidations count="1">
    <dataValidation type="list" allowBlank="1" showInputMessage="1" showErrorMessage="1" sqref="AU13:AW23" xr:uid="{E84C43C7-B5BE-4519-ABD7-BFB0DE49A52E}">
      <formula1>"10%,8%,非"</formula1>
    </dataValidation>
  </dataValidation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98" orientation="landscape" r:id="rId1"/>
  <headerFooter>
    <oddFooter>&amp;Rver.2.0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請求明細書</vt:lpstr>
      <vt:lpstr>納品書 (契約分)</vt:lpstr>
      <vt:lpstr>納品書 (契約外)</vt:lpstr>
      <vt:lpstr>請求明細書!Print_Area</vt:lpstr>
      <vt:lpstr>'納品書 (契約外)'!Print_Area</vt:lpstr>
      <vt:lpstr>'納品書 (契約分)'!Print_Area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yoshizumi</dc:creator>
  <cp:lastModifiedBy>藤本めぐみ</cp:lastModifiedBy>
  <cp:lastPrinted>2023-09-27T01:10:07Z</cp:lastPrinted>
  <dcterms:created xsi:type="dcterms:W3CDTF">2023-07-19T04:26:25Z</dcterms:created>
  <dcterms:modified xsi:type="dcterms:W3CDTF">2023-10-05T07:00:01Z</dcterms:modified>
</cp:coreProperties>
</file>